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84720H - STAVEBNÍ ÚPRAV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'184720H - STAVEBNÍ ÚPRAVY...'!$C$123:$K$192</definedName>
    <definedName name="_xlnm.Print_Area" localSheetId="1">'184720H - STAVEBNÍ ÚPRAVY...'!$C$4:$J$76,'184720H - STAVEBNÍ ÚPRAVY...'!$C$82:$J$107,'184720H - STAVEBNÍ ÚPRAVY...'!$C$113:$K$192</definedName>
    <definedName name="_xlnm.Print_Titles" localSheetId="1">'184720H - STAVEBNÍ ÚPRAVY...'!$123:$123</definedName>
  </definedNames>
  <calcPr/>
</workbook>
</file>

<file path=xl/calcChain.xml><?xml version="1.0" encoding="utf-8"?>
<calcChain xmlns="http://schemas.openxmlformats.org/spreadsheetml/2006/main">
  <c i="2" l="1" r="J188"/>
  <c r="J35"/>
  <c r="J34"/>
  <c i="1" r="AY95"/>
  <c i="2" r="J33"/>
  <c i="1" r="AX95"/>
  <c i="2"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J105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J121"/>
  <c r="J120"/>
  <c r="F118"/>
  <c r="E116"/>
  <c r="J90"/>
  <c r="J89"/>
  <c r="F87"/>
  <c r="E85"/>
  <c r="J16"/>
  <c r="E16"/>
  <c r="F121"/>
  <c r="J15"/>
  <c r="J13"/>
  <c r="E13"/>
  <c r="F120"/>
  <c r="J12"/>
  <c r="J10"/>
  <c r="J118"/>
  <c i="1" r="L90"/>
  <c r="AM90"/>
  <c r="AM89"/>
  <c r="L89"/>
  <c r="AM87"/>
  <c r="L87"/>
  <c r="L85"/>
  <c r="L84"/>
  <c i="2" r="BK179"/>
  <c r="J172"/>
  <c r="J157"/>
  <c r="BK185"/>
  <c r="J175"/>
  <c r="BK164"/>
  <c r="J165"/>
  <c r="J156"/>
  <c r="J139"/>
  <c r="J136"/>
  <c r="BK166"/>
  <c r="BK140"/>
  <c r="BK148"/>
  <c r="BK157"/>
  <c r="BK147"/>
  <c r="J138"/>
  <c r="BK127"/>
  <c r="J192"/>
  <c r="J176"/>
  <c r="BK165"/>
  <c r="BK191"/>
  <c r="J147"/>
  <c r="BK155"/>
  <c r="J144"/>
  <c r="BK144"/>
  <c i="1" r="AS94"/>
  <c i="2" r="BK134"/>
  <c r="BK177"/>
  <c r="J153"/>
  <c r="J190"/>
  <c r="BK182"/>
  <c r="J173"/>
  <c r="J145"/>
  <c r="BK162"/>
  <c r="J137"/>
  <c r="J185"/>
  <c r="BK167"/>
  <c r="J148"/>
  <c r="J179"/>
  <c r="J166"/>
  <c r="BK131"/>
  <c r="BK139"/>
  <c r="J177"/>
  <c r="BK158"/>
  <c r="BK163"/>
  <c r="J130"/>
  <c r="J131"/>
  <c r="BK172"/>
  <c r="J146"/>
  <c r="J160"/>
  <c r="BK153"/>
  <c r="J159"/>
  <c r="BK181"/>
  <c r="J167"/>
  <c r="BK138"/>
  <c r="BK190"/>
  <c r="J169"/>
  <c r="BK161"/>
  <c r="J149"/>
  <c r="J135"/>
  <c r="J182"/>
  <c r="BK137"/>
  <c r="BK156"/>
  <c r="BK145"/>
  <c r="J129"/>
  <c r="BK129"/>
  <c r="J186"/>
  <c r="J174"/>
  <c r="J158"/>
  <c r="J152"/>
  <c r="J143"/>
  <c r="J140"/>
  <c r="J134"/>
  <c r="J181"/>
  <c r="BK152"/>
  <c r="BK130"/>
  <c r="J127"/>
  <c r="BK175"/>
  <c r="J168"/>
  <c r="BK141"/>
  <c r="J178"/>
  <c r="J164"/>
  <c r="J151"/>
  <c r="J154"/>
  <c r="J141"/>
  <c r="BK186"/>
  <c r="BK176"/>
  <c r="BK169"/>
  <c r="BK149"/>
  <c r="BK154"/>
  <c r="BK151"/>
  <c r="BK146"/>
  <c r="BK136"/>
  <c r="BK174"/>
  <c r="J150"/>
  <c r="BK142"/>
  <c r="BK135"/>
  <c r="BK184"/>
  <c r="BK168"/>
  <c r="J161"/>
  <c r="J155"/>
  <c r="J142"/>
  <c r="BK150"/>
  <c r="J191"/>
  <c r="BK173"/>
  <c r="J162"/>
  <c r="BK143"/>
  <c r="J184"/>
  <c r="BK160"/>
  <c r="BK192"/>
  <c r="BK178"/>
  <c r="J163"/>
  <c r="BK159"/>
  <c l="1" r="P128"/>
  <c r="P125"/>
  <c r="P124"/>
  <c i="1" r="AU95"/>
  <c i="2" r="BK133"/>
  <c r="J133"/>
  <c r="J99"/>
  <c r="T133"/>
  <c r="T132"/>
  <c r="BK180"/>
  <c r="J180"/>
  <c r="J102"/>
  <c r="BK128"/>
  <c r="J128"/>
  <c r="J97"/>
  <c r="BK171"/>
  <c r="BK170"/>
  <c r="J170"/>
  <c r="J100"/>
  <c r="R128"/>
  <c r="R125"/>
  <c r="P183"/>
  <c r="P133"/>
  <c r="P132"/>
  <c r="R171"/>
  <c r="P180"/>
  <c r="T183"/>
  <c r="R133"/>
  <c r="R132"/>
  <c r="T171"/>
  <c r="R180"/>
  <c r="BK183"/>
  <c r="J183"/>
  <c r="J103"/>
  <c r="P189"/>
  <c r="P187"/>
  <c r="T128"/>
  <c r="T125"/>
  <c r="P171"/>
  <c r="P170"/>
  <c r="T180"/>
  <c r="R183"/>
  <c r="BK189"/>
  <c r="J189"/>
  <c r="J106"/>
  <c r="R189"/>
  <c r="R187"/>
  <c r="T189"/>
  <c r="T187"/>
  <c r="BK126"/>
  <c r="BK125"/>
  <c r="J125"/>
  <c r="J95"/>
  <c r="F90"/>
  <c r="BE137"/>
  <c r="BE150"/>
  <c r="BE156"/>
  <c r="BE129"/>
  <c r="BE134"/>
  <c r="BE135"/>
  <c r="BE158"/>
  <c r="J87"/>
  <c r="BE130"/>
  <c r="F89"/>
  <c r="BE131"/>
  <c r="BE138"/>
  <c r="BE139"/>
  <c r="BE142"/>
  <c r="BE145"/>
  <c r="BE143"/>
  <c r="BE151"/>
  <c r="BE152"/>
  <c r="BE159"/>
  <c r="BE140"/>
  <c r="BE144"/>
  <c r="BE146"/>
  <c r="BE149"/>
  <c r="BE153"/>
  <c r="BE161"/>
  <c r="BE163"/>
  <c r="BE127"/>
  <c r="BE136"/>
  <c r="BE148"/>
  <c r="BE155"/>
  <c r="BE160"/>
  <c r="BE162"/>
  <c r="BE164"/>
  <c r="BE165"/>
  <c r="BE168"/>
  <c r="BE173"/>
  <c r="BE174"/>
  <c r="BE175"/>
  <c r="BE176"/>
  <c r="BE177"/>
  <c r="BE178"/>
  <c r="BE181"/>
  <c r="BE182"/>
  <c r="BE184"/>
  <c r="BE186"/>
  <c r="BE190"/>
  <c r="BE191"/>
  <c r="BE141"/>
  <c r="BE147"/>
  <c r="BE154"/>
  <c r="BE157"/>
  <c r="BE166"/>
  <c r="BE167"/>
  <c r="BE169"/>
  <c r="BE172"/>
  <c r="BE179"/>
  <c r="BE185"/>
  <c r="BE192"/>
  <c r="F33"/>
  <c i="1" r="BB95"/>
  <c r="BB94"/>
  <c r="AX94"/>
  <c i="2" r="F35"/>
  <c i="1" r="BD95"/>
  <c r="BD94"/>
  <c r="W33"/>
  <c i="2" r="F34"/>
  <c i="1" r="BC95"/>
  <c r="BC94"/>
  <c r="AY94"/>
  <c i="2" r="J32"/>
  <c i="1" r="AW95"/>
  <c i="2" r="F32"/>
  <c i="1" r="BA95"/>
  <c r="BA94"/>
  <c r="AW94"/>
  <c r="AK30"/>
  <c r="AU94"/>
  <c i="2" l="1" r="T170"/>
  <c r="T124"/>
  <c r="R170"/>
  <c r="R124"/>
  <c r="J126"/>
  <c r="J96"/>
  <c r="J171"/>
  <c r="J101"/>
  <c r="BK132"/>
  <c r="J132"/>
  <c r="J98"/>
  <c r="BK187"/>
  <c r="J187"/>
  <c r="J104"/>
  <c i="1" r="W31"/>
  <c i="2" r="J31"/>
  <c i="1" r="AV95"/>
  <c r="AT95"/>
  <c r="W32"/>
  <c i="2" r="F31"/>
  <c i="1" r="AZ95"/>
  <c r="AZ94"/>
  <c r="AV94"/>
  <c r="AK29"/>
  <c r="W30"/>
  <c i="2" l="1" r="BK124"/>
  <c r="J124"/>
  <c r="J28"/>
  <c i="1" r="AG95"/>
  <c r="AG94"/>
  <c r="AK26"/>
  <c r="AK35"/>
  <c r="AT94"/>
  <c r="W29"/>
  <c i="2" l="1" r="J37"/>
  <c r="J94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<sst xmlns="http://schemas.openxmlformats.org/spreadsheetml/2006/main">
  <si>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</si>
  <si>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</si>
  <si>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</si>
  <si>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</si>
  <si>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</si>
  <si>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{ffbf6b6e-0f30-472a-9a7f-82c9be82fa8e}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</si>
  <si>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</si>
  <si>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</si>
  <si>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</si>
  <si>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</si>
  <si>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</si>
  <si>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</si>
  <si>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</si>
  <si>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</si>
  <si>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184720H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</si>
  <si>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</si>
  <si>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</si>
  <si>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STAVEBNÍ ÚPRAVY A OPRAVY  STŘEŠNÍHO SVĚTLÍKU A VZT NAD KUCHYNÍ HOTELU PRAHA V NOVÉM JIČÍNĚ</t>
  </si>
  <si>
    <t>KSO:</t>
  </si>
  <si>
    <t>CC-CZ:</t>
  </si>
  <si>
    <t>Místo:</t>
  </si>
  <si>
    <t xml:space="preserve"> </t>
  </si>
  <si>
    <t>Datum:</t>
  </si>
  <si>
    <t>11. 2. 2022</t>
  </si>
  <si>
    <t>Zadavatel:</t>
  </si>
  <si>
    <t>IČ:</t>
  </si>
  <si>
    <t>DIČ:</t>
  </si>
  <si>
    <t>Uchazeč:</t>
  </si>
  <si>
    <t>Vyplň údaj</t>
  </si>
  <si>
    <t>Projektant:</t>
  </si>
  <si>
    <t>Pavel Šupík</t>
  </si>
  <si>
    <t>True</t>
  </si>
  <si>
    <t>Zpracovatel:</t>
  </si>
  <si>
    <t>Ing. Jiří Horák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</si>
  <si>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</si>
  <si>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</si>
  <si>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</si>
  <si>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</si>
  <si>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</si>
  <si>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</si>
  <si>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</si>
  <si>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</si>
  <si>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</si>
  <si>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</si>
  <si>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</si>
  <si>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</si>
  <si>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</si>
  <si>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</si>
  <si>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</si>
  <si>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</si>
  <si>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</si>
  <si>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</si>
  <si>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</si>
  <si>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</si>
  <si>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</si>
  <si>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</si>
  <si>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</si>
  <si>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</si>
  <si>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</si>
  <si>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</si>
  <si>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</si>
  <si>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</si>
  <si>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</si>
  <si>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</si>
  <si>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</si>
  <si>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</si>
  <si>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</si>
  <si>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</si>
  <si>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</si>
  <si>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</si>
  <si>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</si>
  <si>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</si>
  <si>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</si>
  <si>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</si>
  <si>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</si>
  <si>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</si>
  <si>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</si>
  <si>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</si>
  <si>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</si>
  <si>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</si>
  <si>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</si>
  <si>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</si>
  <si>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</si>
  <si>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</si>
  <si>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</si>
  <si>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</si>
  <si>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</si>
  <si>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</si>
  <si>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</si>
  <si>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</si>
  <si>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</si>
  <si>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</si>
  <si>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</si>
  <si>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</si>
  <si>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</si>
  <si>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</si>
  <si>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</si>
  <si>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</si>
  <si>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</si>
  <si>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</si>
  <si>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</si>
  <si>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</si>
  <si>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</si>
  <si>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</si>
  <si>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</si>
  <si>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</si>
  <si>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</si>
  <si>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</si>
  <si>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</si>
  <si>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</si>
  <si>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</si>
  <si>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</si>
  <si>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</si>
  <si>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</si>
  <si>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</si>
  <si>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</si>
  <si>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</si>
  <si>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</si>
  <si>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</si>
  <si>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10</t>
  </si>
  <si>
    <t>K</t>
  </si>
  <si>
    <t>971033171</t>
  </si>
  <si>
    <t>Vybourání otvorů ve zdivu cihelném D do 60 mm na MVC nebo MV tl do 750 mm</t>
  </si>
  <si>
    <t>kus</t>
  </si>
  <si>
    <t>CS ÚRS 2022 01</t>
  </si>
  <si>
    <t>4</t>
  </si>
  <si>
    <t>1733260439</t>
  </si>
  <si>
    <t>997</t>
  </si>
  <si>
    <t>Přesun sutě</t>
  </si>
  <si>
    <t>55</t>
  </si>
  <si>
    <t>997013217</t>
  </si>
  <si>
    <t>Vnitrostaveništní doprava suti a vybouraných hmot pro budovy v do 24 m ručně</t>
  </si>
  <si>
    <t>t</t>
  </si>
  <si>
    <t>CS ÚRS 2018 02</t>
  </si>
  <si>
    <t>1999576561</t>
  </si>
  <si>
    <t>56</t>
  </si>
  <si>
    <t>997013501</t>
  </si>
  <si>
    <t>Odvoz suti a vybouraných hmot na skládku nebo meziskládku do 1 km se složením</t>
  </si>
  <si>
    <t>CS ÚRS 2021 01</t>
  </si>
  <si>
    <t>402546569</t>
  </si>
  <si>
    <t>57</t>
  </si>
  <si>
    <t>997013831</t>
  </si>
  <si>
    <t>Poplatek za uložení na skládce (skládkovné) stavebního odpadu směsného kód odpadu 170 904</t>
  </si>
  <si>
    <t>CS ÚRS 2018 01</t>
  </si>
  <si>
    <t>337223185</t>
  </si>
  <si>
    <t>PSV</t>
  </si>
  <si>
    <t>Práce a dodávky PSV</t>
  </si>
  <si>
    <t>741</t>
  </si>
  <si>
    <t>Elektroinstalace - silnoproud</t>
  </si>
  <si>
    <t>32</t>
  </si>
  <si>
    <t>547991</t>
  </si>
  <si>
    <t>dodávka vyhřívané svody, 2x23ADPSV 30420, 1xDTR-E 3102, řetezy, příchytky podružný mater.</t>
  </si>
  <si>
    <t>sada</t>
  </si>
  <si>
    <t>16</t>
  </si>
  <si>
    <t>-1428294504</t>
  </si>
  <si>
    <t>7</t>
  </si>
  <si>
    <t>741110511</t>
  </si>
  <si>
    <t>Montáž lišta a kanálek vkládací šířky do 60 mm s víčkem</t>
  </si>
  <si>
    <t>m</t>
  </si>
  <si>
    <t>-1456005853</t>
  </si>
  <si>
    <t>M</t>
  </si>
  <si>
    <t>4510007130</t>
  </si>
  <si>
    <t>Lišta hranatá LHD 40×40</t>
  </si>
  <si>
    <t>-1091373884</t>
  </si>
  <si>
    <t>40</t>
  </si>
  <si>
    <t>10.887.856</t>
  </si>
  <si>
    <t>Lišta LHD 20x20 vkládací bílá,,2m</t>
  </si>
  <si>
    <t>-1990517367</t>
  </si>
  <si>
    <t>41</t>
  </si>
  <si>
    <t>8500091500</t>
  </si>
  <si>
    <t>Lišta hranatá LHD 60×40</t>
  </si>
  <si>
    <t>635767702</t>
  </si>
  <si>
    <t>28</t>
  </si>
  <si>
    <t>741112111</t>
  </si>
  <si>
    <t>Montáž rozvodka nástěnná plastová čtyřhranná vodič D do 4mm2</t>
  </si>
  <si>
    <t>321942339</t>
  </si>
  <si>
    <t>29</t>
  </si>
  <si>
    <t>8500071380</t>
  </si>
  <si>
    <t>Krabice s krytím IP 66, KSK 100</t>
  </si>
  <si>
    <t>ks</t>
  </si>
  <si>
    <t>-1188349891</t>
  </si>
  <si>
    <t>30</t>
  </si>
  <si>
    <t>1200732</t>
  </si>
  <si>
    <t>KRABICE KSK 125 KA IP66</t>
  </si>
  <si>
    <t>-718186434</t>
  </si>
  <si>
    <t>31</t>
  </si>
  <si>
    <t>10.887.938</t>
  </si>
  <si>
    <t>Svorka S-KSK 1 sv.šedá</t>
  </si>
  <si>
    <t>KS</t>
  </si>
  <si>
    <t>-1123309374</t>
  </si>
  <si>
    <t>741122143</t>
  </si>
  <si>
    <t>Montáž kabel Cu plný kulatý žíla 5x4 až 6 mm2 zatažený v trubkách (např. CYKY)</t>
  </si>
  <si>
    <t>-696597357</t>
  </si>
  <si>
    <t>5</t>
  </si>
  <si>
    <t>1257428004</t>
  </si>
  <si>
    <t>KABEL CYKY-J 5x4, BUBEN</t>
  </si>
  <si>
    <t>1405971397</t>
  </si>
  <si>
    <t>6</t>
  </si>
  <si>
    <t>1257429004</t>
  </si>
  <si>
    <t>KABEL CYKY-J 5x6, BUBEN</t>
  </si>
  <si>
    <t>-172486377</t>
  </si>
  <si>
    <t>33</t>
  </si>
  <si>
    <t>741122211</t>
  </si>
  <si>
    <t>Montáž kabel Cu plný kulatý žíla 3x1,5 až 6 mm2 uložený volně (např. CYKY)</t>
  </si>
  <si>
    <t>2131839913</t>
  </si>
  <si>
    <t>34</t>
  </si>
  <si>
    <t>10.048.186</t>
  </si>
  <si>
    <t>CYKY 3O1,5 (3Ax1,5)</t>
  </si>
  <si>
    <t>698999638</t>
  </si>
  <si>
    <t>35</t>
  </si>
  <si>
    <t>11.281.055</t>
  </si>
  <si>
    <t>CYKY 3J1,5 (3Cx 1,5) kruh 50m</t>
  </si>
  <si>
    <t>1896536075</t>
  </si>
  <si>
    <t>36</t>
  </si>
  <si>
    <t>10.048.482</t>
  </si>
  <si>
    <t>CYKY 3J2,5 (3Cx 2,5)</t>
  </si>
  <si>
    <t>395108435</t>
  </si>
  <si>
    <t>37</t>
  </si>
  <si>
    <t>741122232</t>
  </si>
  <si>
    <t>Montáž kabel Cu plný kulatý žíla 5x4 až 6 mm2 uložený volně (např. CYKY)</t>
  </si>
  <si>
    <t>198411827</t>
  </si>
  <si>
    <t>38</t>
  </si>
  <si>
    <t>2000000355</t>
  </si>
  <si>
    <t xml:space="preserve">CYKY-J  5x4 RE</t>
  </si>
  <si>
    <t>-1809313785</t>
  </si>
  <si>
    <t>39</t>
  </si>
  <si>
    <t>2000000356</t>
  </si>
  <si>
    <t xml:space="preserve">CYKY-J  5x6 RE</t>
  </si>
  <si>
    <t>1351080067</t>
  </si>
  <si>
    <t>26</t>
  </si>
  <si>
    <t>741210001</t>
  </si>
  <si>
    <t>Montáž rozvodnice oceloplechová nebo plastová běžná do 20 kg</t>
  </si>
  <si>
    <t>-343248883</t>
  </si>
  <si>
    <t>27</t>
  </si>
  <si>
    <t>254845</t>
  </si>
  <si>
    <t>Dodávka rozvaděče RP1, 3x 10A/1 30mA, 1x16A/1</t>
  </si>
  <si>
    <t>1335084113</t>
  </si>
  <si>
    <t>20</t>
  </si>
  <si>
    <t>741310031</t>
  </si>
  <si>
    <t>Montáž vypínač nástěnný 1-jednopólový prostředí venkovní/mokré</t>
  </si>
  <si>
    <t>643877303</t>
  </si>
  <si>
    <t>10.069.957</t>
  </si>
  <si>
    <t>Spínač PRAKTIK 3553-01929 B IP44</t>
  </si>
  <si>
    <t>278241415</t>
  </si>
  <si>
    <t>22</t>
  </si>
  <si>
    <t>741310042</t>
  </si>
  <si>
    <t>Montáž přepínač nástěnný 6-střídavý prostředí venkovní/mokré se zapojením vodičů</t>
  </si>
  <si>
    <t>1896836785</t>
  </si>
  <si>
    <t>23</t>
  </si>
  <si>
    <t>1000005298</t>
  </si>
  <si>
    <t>ABB 3553-06929 B Přepínač střídavý, řazení 6, IP44 IPxx</t>
  </si>
  <si>
    <t>-1709369120</t>
  </si>
  <si>
    <t>24</t>
  </si>
  <si>
    <t>741310043</t>
  </si>
  <si>
    <t>Montáž přepínač nástěnný 7-křížový prostředí venkovní/mokré se zapojením vodičů</t>
  </si>
  <si>
    <t>607445520</t>
  </si>
  <si>
    <t>25</t>
  </si>
  <si>
    <t>1000005300</t>
  </si>
  <si>
    <t>ABB 3553-07929 B Přepínač křížový, řazení 7, IP44 IPxx</t>
  </si>
  <si>
    <t>783410747</t>
  </si>
  <si>
    <t>741320175</t>
  </si>
  <si>
    <t>Montáž jističů třípólových nn do 63 A ve skříni se zapojením vodičů</t>
  </si>
  <si>
    <t>-667117972</t>
  </si>
  <si>
    <t>1156206</t>
  </si>
  <si>
    <t>JISTIC IK60N 3P 32A B A9K01332</t>
  </si>
  <si>
    <t>365708285</t>
  </si>
  <si>
    <t>3</t>
  </si>
  <si>
    <t>1156799</t>
  </si>
  <si>
    <t>JISTIC IC60N 3P 40A B A9F73340</t>
  </si>
  <si>
    <t>2005087690</t>
  </si>
  <si>
    <t>18</t>
  </si>
  <si>
    <t>741370034</t>
  </si>
  <si>
    <t>Montáž svítidlo led nástěnné přisazené 2 zdroje nouzové</t>
  </si>
  <si>
    <t>663731775</t>
  </si>
  <si>
    <t>19</t>
  </si>
  <si>
    <t>34838100</t>
  </si>
  <si>
    <t>Nástěnné a stropní LED nouzové svítidlo s piktogramem,doba svitu na baterii min 1h, min. krytí IP20</t>
  </si>
  <si>
    <t>346849662</t>
  </si>
  <si>
    <t>14</t>
  </si>
  <si>
    <t>741371102</t>
  </si>
  <si>
    <t>Montáž svítidlo LED průmyslové stropní přisazené 1 zdroj s krytem</t>
  </si>
  <si>
    <t>1303000955</t>
  </si>
  <si>
    <t>1525004</t>
  </si>
  <si>
    <t xml:space="preserve">SVITIDLO  LED 15 LM 10K2 840 61W, polykarbonátový opálový difuzor</t>
  </si>
  <si>
    <t>-1283342217</t>
  </si>
  <si>
    <t>1740054</t>
  </si>
  <si>
    <t xml:space="preserve">SVITIDLO  15 LM 8k3 840 49W, polykarbonátový opálový difuzor</t>
  </si>
  <si>
    <t>176090468</t>
  </si>
  <si>
    <t>17</t>
  </si>
  <si>
    <t>1492760</t>
  </si>
  <si>
    <t>SVITIDLO 15 LM 7k0 840, 41W, polykarbonátový opálový difuzor, 41W</t>
  </si>
  <si>
    <t>-2098735677</t>
  </si>
  <si>
    <t>Práce a dodávky M</t>
  </si>
  <si>
    <t>21-M</t>
  </si>
  <si>
    <t>Elektromontáže</t>
  </si>
  <si>
    <t>13</t>
  </si>
  <si>
    <t>15866</t>
  </si>
  <si>
    <t>připojení osvětlení digestoře</t>
  </si>
  <si>
    <t>64</t>
  </si>
  <si>
    <t>-714819906</t>
  </si>
  <si>
    <t>12</t>
  </si>
  <si>
    <t>210100002</t>
  </si>
  <si>
    <t>Ukončení vodičů v rozváděči nebo na přístroji včetně zapojení průřezu žíly do 6 mm2</t>
  </si>
  <si>
    <t>830579709</t>
  </si>
  <si>
    <t>11</t>
  </si>
  <si>
    <t>210100013</t>
  </si>
  <si>
    <t>Ukončení vodičů v rozváděči nebo na přístroji včetně zapojení průřezu žíly do 4 mm2</t>
  </si>
  <si>
    <t>-416201739</t>
  </si>
  <si>
    <t>44</t>
  </si>
  <si>
    <t>210220101</t>
  </si>
  <si>
    <t>Montáž hromosvodného vedení svodových vodičů s podpěrami průměru do 10 mm</t>
  </si>
  <si>
    <t>-1946965177</t>
  </si>
  <si>
    <t>45</t>
  </si>
  <si>
    <t>8500029362</t>
  </si>
  <si>
    <t>Drát AlMgSi pr. 8 mm(6,7kg/bal = 50bm)</t>
  </si>
  <si>
    <t>kg</t>
  </si>
  <si>
    <t>256</t>
  </si>
  <si>
    <t>319619290</t>
  </si>
  <si>
    <t>46</t>
  </si>
  <si>
    <t>10.046.769</t>
  </si>
  <si>
    <t>Svorka SS spojovací</t>
  </si>
  <si>
    <t>-462653982</t>
  </si>
  <si>
    <t>47</t>
  </si>
  <si>
    <t>2102201010</t>
  </si>
  <si>
    <t>Demontáž hromosvodného vedení svodových vodičů s podpěrami průměru do 10 mm</t>
  </si>
  <si>
    <t>-841116917</t>
  </si>
  <si>
    <t>54</t>
  </si>
  <si>
    <t>210280002</t>
  </si>
  <si>
    <t>Zkoušky, revize a prohlídky el rozvodů a zařízení celková prohlídka pro objem montážních prací přes 100 do 500 tis Kč</t>
  </si>
  <si>
    <t>416656709</t>
  </si>
  <si>
    <t>22-M</t>
  </si>
  <si>
    <t>Montáže technologických zařízení pro dopravní stavby</t>
  </si>
  <si>
    <t>42</t>
  </si>
  <si>
    <t>220260721</t>
  </si>
  <si>
    <t>Montáž kabelového žlabu děrovaného nebo neděrovaného [MARS] 62/50 mm</t>
  </si>
  <si>
    <t>2097913764</t>
  </si>
  <si>
    <t>43</t>
  </si>
  <si>
    <t>10.076.087</t>
  </si>
  <si>
    <t>Žlab MARS EKO 62/50 5101+kryt</t>
  </si>
  <si>
    <t>-1776171437</t>
  </si>
  <si>
    <t>HZS</t>
  </si>
  <si>
    <t>Hodinové zúčtovací sazby</t>
  </si>
  <si>
    <t>48</t>
  </si>
  <si>
    <t>HZS1291</t>
  </si>
  <si>
    <t>Uklid pracoviště</t>
  </si>
  <si>
    <t>hod</t>
  </si>
  <si>
    <t>512</t>
  </si>
  <si>
    <t>351895993</t>
  </si>
  <si>
    <t>49</t>
  </si>
  <si>
    <t>HZS2221xx</t>
  </si>
  <si>
    <t>Spolupráce s revizním technikem</t>
  </si>
  <si>
    <t>-1653377069</t>
  </si>
  <si>
    <t>50</t>
  </si>
  <si>
    <t>HZS2221xx0</t>
  </si>
  <si>
    <t xml:space="preserve">Demontáž stávající  elektroinstalace</t>
  </si>
  <si>
    <t>1311013786</t>
  </si>
  <si>
    <t>VRN</t>
  </si>
  <si>
    <t>Vedlejší rozpočtové náklady</t>
  </si>
  <si>
    <t>VRN6</t>
  </si>
  <si>
    <t>Územní vlivy</t>
  </si>
  <si>
    <t>VRN8</t>
  </si>
  <si>
    <t>Přesun stavebních kapacit</t>
  </si>
  <si>
    <t>51</t>
  </si>
  <si>
    <t>065002000</t>
  </si>
  <si>
    <t>Mimostaveništní doprava materiálů</t>
  </si>
  <si>
    <t>1024</t>
  </si>
  <si>
    <t>-68410426</t>
  </si>
  <si>
    <t>52</t>
  </si>
  <si>
    <t>081002000</t>
  </si>
  <si>
    <t>Doprava zaměstnanců</t>
  </si>
  <si>
    <t>-1981111636</t>
  </si>
  <si>
    <t>53</t>
  </si>
  <si>
    <t>HZS2221x</t>
  </si>
  <si>
    <t>Koordinace s ostaními profesemi</t>
  </si>
  <si>
    <t>-985143146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</si>
</sst>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184720H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STAVEBNÍ ÚPRAVY A OPRAVY  STŘEŠNÍHO SVĚTLÍKU A VZT NAD KUCHYNÍ HOTELU PRAHA V NOVÉM JIČÍNĚ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11. 2. 2022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Pavel Šupík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Ing. Jiří Horák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50.2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'184720H - STAVEBNÍ ÚPRAVY...'!J28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'184720H - STAVEBNÍ ÚPRAVY...'!P124</f>
        <v>0</v>
      </c>
      <c r="AV95" s="124">
        <f>'184720H - STAVEBNÍ ÚPRAVY...'!J31</f>
        <v>0</v>
      </c>
      <c r="AW95" s="124">
        <f>'184720H - STAVEBNÍ ÚPRAVY...'!J32</f>
        <v>0</v>
      </c>
      <c r="AX95" s="124">
        <f>'184720H - STAVEBNÍ ÚPRAVY...'!J33</f>
        <v>0</v>
      </c>
      <c r="AY95" s="124">
        <f>'184720H - STAVEBNÍ ÚPRAVY...'!J34</f>
        <v>0</v>
      </c>
      <c r="AZ95" s="124">
        <f>'184720H - STAVEBNÍ ÚPRAVY...'!F31</f>
        <v>0</v>
      </c>
      <c r="BA95" s="124">
        <f>'184720H - STAVEBNÍ ÚPRAVY...'!F32</f>
        <v>0</v>
      </c>
      <c r="BB95" s="124">
        <f>'184720H - STAVEBNÍ ÚPRAVY...'!F33</f>
        <v>0</v>
      </c>
      <c r="BC95" s="124">
        <f>'184720H - STAVEBNÍ ÚPRAVY...'!F34</f>
        <v>0</v>
      </c>
      <c r="BD95" s="126">
        <f>'184720H - STAVEBNÍ ÚPRAVY...'!F35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PKYsLB+DUeZ47HSzNpA3Iu4RwjLDs2pwwFevumRu4yjooEU6RG84MJ9jNTM2uoKw7CKaNH5jLqaRDX3zOjD2zw==" hashValue="AAEY9lM20MtIZphVASzQAC90JpiXsAyvy8cXLGQyO0EfPNZgCNVP43g4XfSiAD4xn9DPYMCn5cpy4DyOnCZU9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84720H - STAVEBNÍ ÚPRA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11. 2. 2022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30</v>
      </c>
      <c r="F19" s="35"/>
      <c r="G19" s="35"/>
      <c r="H19" s="35"/>
      <c r="I19" s="132" t="s">
        <v>26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32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33</v>
      </c>
      <c r="F22" s="35"/>
      <c r="G22" s="35"/>
      <c r="H22" s="35"/>
      <c r="I22" s="132" t="s">
        <v>26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ROUND(J124,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ROUND((SUM(BE124:BE192)),  2)</f>
        <v>0</v>
      </c>
      <c r="G31" s="35"/>
      <c r="H31" s="35"/>
      <c r="I31" s="146">
        <v>0.20999999999999999</v>
      </c>
      <c r="J31" s="145">
        <f>ROUND(((SUM(BE124:BE192))*I31),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ROUND((SUM(BF124:BF192)),  2)</f>
        <v>0</v>
      </c>
      <c r="G32" s="35"/>
      <c r="H32" s="35"/>
      <c r="I32" s="146">
        <v>0.14999999999999999</v>
      </c>
      <c r="J32" s="145">
        <f>ROUND(((SUM(BF124:BF192))*I32),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ROUND((SUM(BG124:BG192)),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ROUND((SUM(BH124:BH192)),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ROUND((SUM(BI124:BI192)),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 xml:space="preserve">STAVEBNÍ ÚPRAVY A OPRAVY  STŘEŠNÍHO SVĚTLÍKU A VZT NAD KUCHYNÍ HOTELU PRAHA V NOVÉM JIČÍNĚ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11. 2. 2022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>Pavel Šupík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>Ing. Jiří Horák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J124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J125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J126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J128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69"/>
      <c r="C98" s="170"/>
      <c r="D98" s="171" t="s">
        <v>92</v>
      </c>
      <c r="E98" s="172"/>
      <c r="F98" s="172"/>
      <c r="G98" s="172"/>
      <c r="H98" s="172"/>
      <c r="I98" s="172"/>
      <c r="J98" s="173">
        <f>J132</f>
        <v>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5"/>
      <c r="C99" s="176"/>
      <c r="D99" s="177" t="s">
        <v>93</v>
      </c>
      <c r="E99" s="178"/>
      <c r="F99" s="178"/>
      <c r="G99" s="178"/>
      <c r="H99" s="178"/>
      <c r="I99" s="178"/>
      <c r="J99" s="179">
        <f>J133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69"/>
      <c r="C100" s="170"/>
      <c r="D100" s="171" t="s">
        <v>94</v>
      </c>
      <c r="E100" s="172"/>
      <c r="F100" s="172"/>
      <c r="G100" s="172"/>
      <c r="H100" s="172"/>
      <c r="I100" s="172"/>
      <c r="J100" s="173">
        <f>J170</f>
        <v>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5"/>
      <c r="C101" s="176"/>
      <c r="D101" s="177" t="s">
        <v>95</v>
      </c>
      <c r="E101" s="178"/>
      <c r="F101" s="178"/>
      <c r="G101" s="178"/>
      <c r="H101" s="178"/>
      <c r="I101" s="178"/>
      <c r="J101" s="179">
        <f>J171</f>
        <v>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5"/>
      <c r="C102" s="176"/>
      <c r="D102" s="177" t="s">
        <v>96</v>
      </c>
      <c r="E102" s="178"/>
      <c r="F102" s="178"/>
      <c r="G102" s="178"/>
      <c r="H102" s="178"/>
      <c r="I102" s="178"/>
      <c r="J102" s="179">
        <f>J180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69"/>
      <c r="C103" s="170"/>
      <c r="D103" s="171" t="s">
        <v>97</v>
      </c>
      <c r="E103" s="172"/>
      <c r="F103" s="172"/>
      <c r="G103" s="172"/>
      <c r="H103" s="172"/>
      <c r="I103" s="172"/>
      <c r="J103" s="173">
        <f>J183</f>
        <v>0</v>
      </c>
      <c r="K103" s="170"/>
      <c r="L103" s="17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69"/>
      <c r="C104" s="170"/>
      <c r="D104" s="171" t="s">
        <v>98</v>
      </c>
      <c r="E104" s="172"/>
      <c r="F104" s="172"/>
      <c r="G104" s="172"/>
      <c r="H104" s="172"/>
      <c r="I104" s="172"/>
      <c r="J104" s="173">
        <f>J187</f>
        <v>0</v>
      </c>
      <c r="K104" s="170"/>
      <c r="L104" s="17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5"/>
      <c r="C105" s="176"/>
      <c r="D105" s="177" t="s">
        <v>99</v>
      </c>
      <c r="E105" s="178"/>
      <c r="F105" s="178"/>
      <c r="G105" s="178"/>
      <c r="H105" s="178"/>
      <c r="I105" s="178"/>
      <c r="J105" s="179">
        <f>J188</f>
        <v>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5"/>
      <c r="C106" s="176"/>
      <c r="D106" s="177" t="s">
        <v>100</v>
      </c>
      <c r="E106" s="178"/>
      <c r="F106" s="178"/>
      <c r="G106" s="178"/>
      <c r="H106" s="178"/>
      <c r="I106" s="178"/>
      <c r="J106" s="179">
        <f>J189</f>
        <v>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30" customHeight="1">
      <c r="A116" s="35"/>
      <c r="B116" s="36"/>
      <c r="C116" s="37"/>
      <c r="D116" s="37"/>
      <c r="E116" s="73" t="str">
        <f>E7</f>
        <v xml:space="preserve">STAVEBNÍ ÚPRAVY A OPRAVY  STŘEŠNÍHO SVĚTLÍKU A VZT NAD KUCHYNÍ HOTELU PRAHA V NOVÉM JIČÍNĚ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F10</f>
        <v xml:space="preserve"> </v>
      </c>
      <c r="G118" s="37"/>
      <c r="H118" s="37"/>
      <c r="I118" s="29" t="s">
        <v>22</v>
      </c>
      <c r="J118" s="76" t="str">
        <f>IF(J10="","",J10)</f>
        <v>11. 2. 2022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E13</f>
        <v xml:space="preserve"> </v>
      </c>
      <c r="G120" s="37"/>
      <c r="H120" s="37"/>
      <c r="I120" s="29" t="s">
        <v>29</v>
      </c>
      <c r="J120" s="33" t="str">
        <f>E19</f>
        <v>Pavel Šupík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IF(E16="","",E16)</f>
        <v>Vyplň údaj</v>
      </c>
      <c r="G121" s="37"/>
      <c r="H121" s="37"/>
      <c r="I121" s="29" t="s">
        <v>32</v>
      </c>
      <c r="J121" s="33" t="str">
        <f>E22</f>
        <v>Ing. Jiří Horák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1"/>
      <c r="B123" s="182"/>
      <c r="C123" s="183" t="s">
        <v>102</v>
      </c>
      <c r="D123" s="184" t="s">
        <v>60</v>
      </c>
      <c r="E123" s="184" t="s">
        <v>56</v>
      </c>
      <c r="F123" s="184" t="s">
        <v>57</v>
      </c>
      <c r="G123" s="184" t="s">
        <v>103</v>
      </c>
      <c r="H123" s="184" t="s">
        <v>104</v>
      </c>
      <c r="I123" s="184" t="s">
        <v>105</v>
      </c>
      <c r="J123" s="184" t="s">
        <v>86</v>
      </c>
      <c r="K123" s="185" t="s">
        <v>106</v>
      </c>
      <c r="L123" s="186"/>
      <c r="M123" s="97" t="s">
        <v>1</v>
      </c>
      <c r="N123" s="98" t="s">
        <v>39</v>
      </c>
      <c r="O123" s="98" t="s">
        <v>107</v>
      </c>
      <c r="P123" s="98" t="s">
        <v>108</v>
      </c>
      <c r="Q123" s="98" t="s">
        <v>109</v>
      </c>
      <c r="R123" s="98" t="s">
        <v>110</v>
      </c>
      <c r="S123" s="98" t="s">
        <v>111</v>
      </c>
      <c r="T123" s="99" t="s">
        <v>112</v>
      </c>
      <c r="U123" s="181"/>
      <c r="V123" s="181"/>
      <c r="W123" s="181"/>
      <c r="X123" s="181"/>
      <c r="Y123" s="181"/>
      <c r="Z123" s="181"/>
      <c r="AA123" s="181"/>
      <c r="AB123" s="181"/>
      <c r="AC123" s="181"/>
      <c r="AD123" s="181"/>
      <c r="AE123" s="181"/>
    </row>
    <row r="124" s="2" customFormat="1" ht="22.8" customHeight="1">
      <c r="A124" s="35"/>
      <c r="B124" s="36"/>
      <c r="C124" s="104" t="s">
        <v>113</v>
      </c>
      <c r="D124" s="37"/>
      <c r="E124" s="37"/>
      <c r="F124" s="37"/>
      <c r="G124" s="37"/>
      <c r="H124" s="37"/>
      <c r="I124" s="37"/>
      <c r="J124" s="187">
        <f>BK124</f>
        <v>0</v>
      </c>
      <c r="K124" s="37"/>
      <c r="L124" s="41"/>
      <c r="M124" s="100"/>
      <c r="N124" s="188"/>
      <c r="O124" s="101"/>
      <c r="P124" s="189">
        <f>P125+P132+P170+P183+P187</f>
        <v>0</v>
      </c>
      <c r="Q124" s="101"/>
      <c r="R124" s="189">
        <f>R125+R132+R170+R183+R187</f>
        <v>0.085729999999999987</v>
      </c>
      <c r="S124" s="101"/>
      <c r="T124" s="190">
        <f>T125+T132+T170+T183+T187</f>
        <v>0.021000000000000001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88</v>
      </c>
      <c r="BK124" s="191">
        <f>BK125+BK132+BK170+BK183+BK187</f>
        <v>0</v>
      </c>
    </row>
    <row r="125" s="12" customFormat="1" ht="25.92" customHeight="1">
      <c r="A125" s="12"/>
      <c r="B125" s="192"/>
      <c r="C125" s="193"/>
      <c r="D125" s="194" t="s">
        <v>74</v>
      </c>
      <c r="E125" s="195" t="s">
        <v>114</v>
      </c>
      <c r="F125" s="195" t="s">
        <v>115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P126+P128</f>
        <v>0</v>
      </c>
      <c r="Q125" s="200"/>
      <c r="R125" s="201">
        <f>R126+R128</f>
        <v>0</v>
      </c>
      <c r="S125" s="200"/>
      <c r="T125" s="202">
        <f>T126+T128</f>
        <v>0.021000000000000001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3" t="s">
        <v>80</v>
      </c>
      <c r="AT125" s="204" t="s">
        <v>74</v>
      </c>
      <c r="AU125" s="204" t="s">
        <v>75</v>
      </c>
      <c r="AY125" s="203" t="s">
        <v>116</v>
      </c>
      <c r="BK125" s="205">
        <f>BK126+BK128</f>
        <v>0</v>
      </c>
    </row>
    <row r="126" s="12" customFormat="1" ht="22.8" customHeight="1">
      <c r="A126" s="12"/>
      <c r="B126" s="192"/>
      <c r="C126" s="193"/>
      <c r="D126" s="194" t="s">
        <v>74</v>
      </c>
      <c r="E126" s="206" t="s">
        <v>117</v>
      </c>
      <c r="F126" s="206" t="s">
        <v>118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P127</f>
        <v>0</v>
      </c>
      <c r="Q126" s="200"/>
      <c r="R126" s="201">
        <f>R127</f>
        <v>0</v>
      </c>
      <c r="S126" s="200"/>
      <c r="T126" s="202">
        <f>T127</f>
        <v>0.021000000000000001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3" t="s">
        <v>80</v>
      </c>
      <c r="AT126" s="204" t="s">
        <v>74</v>
      </c>
      <c r="AU126" s="204" t="s">
        <v>80</v>
      </c>
      <c r="AY126" s="203" t="s">
        <v>116</v>
      </c>
      <c r="BK126" s="205">
        <f>BK127</f>
        <v>0</v>
      </c>
    </row>
    <row r="127" s="2" customFormat="1" ht="24.15" customHeight="1">
      <c r="A127" s="35"/>
      <c r="B127" s="36"/>
      <c r="C127" s="208" t="s">
        <v>119</v>
      </c>
      <c r="D127" s="208" t="s">
        <v>120</v>
      </c>
      <c r="E127" s="209" t="s">
        <v>121</v>
      </c>
      <c r="F127" s="210" t="s">
        <v>122</v>
      </c>
      <c r="G127" s="211" t="s">
        <v>123</v>
      </c>
      <c r="H127" s="212">
        <v>7</v>
      </c>
      <c r="I127" s="213"/>
      <c r="J127" s="214">
        <f>ROUND(I127*H127,2)</f>
        <v>0</v>
      </c>
      <c r="K127" s="210" t="s">
        <v>124</v>
      </c>
      <c r="L127" s="41"/>
      <c r="M127" s="215" t="s">
        <v>1</v>
      </c>
      <c r="N127" s="216" t="s">
        <v>40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0.0030000000000000001</v>
      </c>
      <c r="T127" s="218">
        <f>S127*H127</f>
        <v>0.021000000000000001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9" t="s">
        <v>125</v>
      </c>
      <c r="AT127" s="219" t="s">
        <v>120</v>
      </c>
      <c r="AU127" s="219" t="s">
        <v>82</v>
      </c>
      <c r="AY127" s="14" t="s">
        <v>116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80</v>
      </c>
      <c r="BK127" s="220">
        <f>ROUND(I127*H127,2)</f>
        <v>0</v>
      </c>
      <c r="BL127" s="14" t="s">
        <v>125</v>
      </c>
      <c r="BM127" s="219" t="s">
        <v>126</v>
      </c>
    </row>
    <row r="128" s="12" customFormat="1" ht="22.8" customHeight="1">
      <c r="A128" s="12"/>
      <c r="B128" s="192"/>
      <c r="C128" s="193"/>
      <c r="D128" s="194" t="s">
        <v>74</v>
      </c>
      <c r="E128" s="206" t="s">
        <v>127</v>
      </c>
      <c r="F128" s="206" t="s">
        <v>128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SUM(P129:P131)</f>
        <v>0</v>
      </c>
      <c r="Q128" s="200"/>
      <c r="R128" s="201">
        <f>SUM(R129:R131)</f>
        <v>0</v>
      </c>
      <c r="S128" s="200"/>
      <c r="T128" s="20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3" t="s">
        <v>80</v>
      </c>
      <c r="AT128" s="204" t="s">
        <v>74</v>
      </c>
      <c r="AU128" s="204" t="s">
        <v>80</v>
      </c>
      <c r="AY128" s="203" t="s">
        <v>116</v>
      </c>
      <c r="BK128" s="205">
        <f>SUM(BK129:BK131)</f>
        <v>0</v>
      </c>
    </row>
    <row r="129" s="2" customFormat="1" ht="24.15" customHeight="1">
      <c r="A129" s="35"/>
      <c r="B129" s="36"/>
      <c r="C129" s="208" t="s">
        <v>129</v>
      </c>
      <c r="D129" s="208" t="s">
        <v>120</v>
      </c>
      <c r="E129" s="209" t="s">
        <v>130</v>
      </c>
      <c r="F129" s="210" t="s">
        <v>131</v>
      </c>
      <c r="G129" s="211" t="s">
        <v>132</v>
      </c>
      <c r="H129" s="212">
        <v>0.59999999999999998</v>
      </c>
      <c r="I129" s="213"/>
      <c r="J129" s="214">
        <f>ROUND(I129*H129,2)</f>
        <v>0</v>
      </c>
      <c r="K129" s="210" t="s">
        <v>133</v>
      </c>
      <c r="L129" s="41"/>
      <c r="M129" s="215" t="s">
        <v>1</v>
      </c>
      <c r="N129" s="216" t="s">
        <v>40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9" t="s">
        <v>125</v>
      </c>
      <c r="AT129" s="219" t="s">
        <v>120</v>
      </c>
      <c r="AU129" s="219" t="s">
        <v>82</v>
      </c>
      <c r="AY129" s="14" t="s">
        <v>116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80</v>
      </c>
      <c r="BK129" s="220">
        <f>ROUND(I129*H129,2)</f>
        <v>0</v>
      </c>
      <c r="BL129" s="14" t="s">
        <v>125</v>
      </c>
      <c r="BM129" s="219" t="s">
        <v>134</v>
      </c>
    </row>
    <row r="130" s="2" customFormat="1" ht="24.15" customHeight="1">
      <c r="A130" s="35"/>
      <c r="B130" s="36"/>
      <c r="C130" s="208" t="s">
        <v>135</v>
      </c>
      <c r="D130" s="208" t="s">
        <v>120</v>
      </c>
      <c r="E130" s="209" t="s">
        <v>136</v>
      </c>
      <c r="F130" s="210" t="s">
        <v>137</v>
      </c>
      <c r="G130" s="211" t="s">
        <v>132</v>
      </c>
      <c r="H130" s="212">
        <v>0.59999999999999998</v>
      </c>
      <c r="I130" s="213"/>
      <c r="J130" s="214">
        <f>ROUND(I130*H130,2)</f>
        <v>0</v>
      </c>
      <c r="K130" s="210" t="s">
        <v>138</v>
      </c>
      <c r="L130" s="41"/>
      <c r="M130" s="215" t="s">
        <v>1</v>
      </c>
      <c r="N130" s="216" t="s">
        <v>40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125</v>
      </c>
      <c r="AT130" s="219" t="s">
        <v>120</v>
      </c>
      <c r="AU130" s="219" t="s">
        <v>82</v>
      </c>
      <c r="AY130" s="14" t="s">
        <v>116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80</v>
      </c>
      <c r="BK130" s="220">
        <f>ROUND(I130*H130,2)</f>
        <v>0</v>
      </c>
      <c r="BL130" s="14" t="s">
        <v>125</v>
      </c>
      <c r="BM130" s="219" t="s">
        <v>139</v>
      </c>
    </row>
    <row r="131" s="2" customFormat="1" ht="33" customHeight="1">
      <c r="A131" s="35"/>
      <c r="B131" s="36"/>
      <c r="C131" s="208" t="s">
        <v>140</v>
      </c>
      <c r="D131" s="208" t="s">
        <v>120</v>
      </c>
      <c r="E131" s="209" t="s">
        <v>141</v>
      </c>
      <c r="F131" s="210" t="s">
        <v>142</v>
      </c>
      <c r="G131" s="211" t="s">
        <v>132</v>
      </c>
      <c r="H131" s="212">
        <v>0.59999999999999998</v>
      </c>
      <c r="I131" s="213"/>
      <c r="J131" s="214">
        <f>ROUND(I131*H131,2)</f>
        <v>0</v>
      </c>
      <c r="K131" s="210" t="s">
        <v>143</v>
      </c>
      <c r="L131" s="41"/>
      <c r="M131" s="215" t="s">
        <v>1</v>
      </c>
      <c r="N131" s="216" t="s">
        <v>40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9" t="s">
        <v>125</v>
      </c>
      <c r="AT131" s="219" t="s">
        <v>120</v>
      </c>
      <c r="AU131" s="219" t="s">
        <v>82</v>
      </c>
      <c r="AY131" s="14" t="s">
        <v>116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80</v>
      </c>
      <c r="BK131" s="220">
        <f>ROUND(I131*H131,2)</f>
        <v>0</v>
      </c>
      <c r="BL131" s="14" t="s">
        <v>125</v>
      </c>
      <c r="BM131" s="219" t="s">
        <v>144</v>
      </c>
    </row>
    <row r="132" s="12" customFormat="1" ht="25.92" customHeight="1">
      <c r="A132" s="12"/>
      <c r="B132" s="192"/>
      <c r="C132" s="193"/>
      <c r="D132" s="194" t="s">
        <v>74</v>
      </c>
      <c r="E132" s="195" t="s">
        <v>145</v>
      </c>
      <c r="F132" s="195" t="s">
        <v>146</v>
      </c>
      <c r="G132" s="193"/>
      <c r="H132" s="193"/>
      <c r="I132" s="196"/>
      <c r="J132" s="197">
        <f>BK132</f>
        <v>0</v>
      </c>
      <c r="K132" s="193"/>
      <c r="L132" s="198"/>
      <c r="M132" s="199"/>
      <c r="N132" s="200"/>
      <c r="O132" s="200"/>
      <c r="P132" s="201">
        <f>P133</f>
        <v>0</v>
      </c>
      <c r="Q132" s="200"/>
      <c r="R132" s="201">
        <f>R133</f>
        <v>0.079029999999999989</v>
      </c>
      <c r="S132" s="200"/>
      <c r="T132" s="20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3" t="s">
        <v>82</v>
      </c>
      <c r="AT132" s="204" t="s">
        <v>74</v>
      </c>
      <c r="AU132" s="204" t="s">
        <v>75</v>
      </c>
      <c r="AY132" s="203" t="s">
        <v>116</v>
      </c>
      <c r="BK132" s="205">
        <f>BK133</f>
        <v>0</v>
      </c>
    </row>
    <row r="133" s="12" customFormat="1" ht="22.8" customHeight="1">
      <c r="A133" s="12"/>
      <c r="B133" s="192"/>
      <c r="C133" s="193"/>
      <c r="D133" s="194" t="s">
        <v>74</v>
      </c>
      <c r="E133" s="206" t="s">
        <v>147</v>
      </c>
      <c r="F133" s="206" t="s">
        <v>148</v>
      </c>
      <c r="G133" s="193"/>
      <c r="H133" s="193"/>
      <c r="I133" s="196"/>
      <c r="J133" s="207">
        <f>BK133</f>
        <v>0</v>
      </c>
      <c r="K133" s="193"/>
      <c r="L133" s="198"/>
      <c r="M133" s="199"/>
      <c r="N133" s="200"/>
      <c r="O133" s="200"/>
      <c r="P133" s="201">
        <f>SUM(P134:P169)</f>
        <v>0</v>
      </c>
      <c r="Q133" s="200"/>
      <c r="R133" s="201">
        <f>SUM(R134:R169)</f>
        <v>0.079029999999999989</v>
      </c>
      <c r="S133" s="200"/>
      <c r="T133" s="202">
        <f>SUM(T134:T169)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3" t="s">
        <v>82</v>
      </c>
      <c r="AT133" s="204" t="s">
        <v>74</v>
      </c>
      <c r="AU133" s="204" t="s">
        <v>80</v>
      </c>
      <c r="AY133" s="203" t="s">
        <v>116</v>
      </c>
      <c r="BK133" s="205">
        <f>SUM(BK134:BK169)</f>
        <v>0</v>
      </c>
    </row>
    <row r="134" s="2" customFormat="1" ht="24.15" customHeight="1">
      <c r="A134" s="35"/>
      <c r="B134" s="36"/>
      <c r="C134" s="208" t="s">
        <v>149</v>
      </c>
      <c r="D134" s="208" t="s">
        <v>120</v>
      </c>
      <c r="E134" s="209" t="s">
        <v>150</v>
      </c>
      <c r="F134" s="210" t="s">
        <v>151</v>
      </c>
      <c r="G134" s="211" t="s">
        <v>152</v>
      </c>
      <c r="H134" s="212">
        <v>1</v>
      </c>
      <c r="I134" s="213"/>
      <c r="J134" s="214">
        <f>ROUND(I134*H134,2)</f>
        <v>0</v>
      </c>
      <c r="K134" s="210" t="s">
        <v>1</v>
      </c>
      <c r="L134" s="41"/>
      <c r="M134" s="215" t="s">
        <v>1</v>
      </c>
      <c r="N134" s="216" t="s">
        <v>40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153</v>
      </c>
      <c r="AT134" s="219" t="s">
        <v>120</v>
      </c>
      <c r="AU134" s="219" t="s">
        <v>82</v>
      </c>
      <c r="AY134" s="14" t="s">
        <v>116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80</v>
      </c>
      <c r="BK134" s="220">
        <f>ROUND(I134*H134,2)</f>
        <v>0</v>
      </c>
      <c r="BL134" s="14" t="s">
        <v>153</v>
      </c>
      <c r="BM134" s="219" t="s">
        <v>154</v>
      </c>
    </row>
    <row r="135" s="2" customFormat="1" ht="24.15" customHeight="1">
      <c r="A135" s="35"/>
      <c r="B135" s="36"/>
      <c r="C135" s="208" t="s">
        <v>155</v>
      </c>
      <c r="D135" s="208" t="s">
        <v>120</v>
      </c>
      <c r="E135" s="209" t="s">
        <v>156</v>
      </c>
      <c r="F135" s="210" t="s">
        <v>157</v>
      </c>
      <c r="G135" s="211" t="s">
        <v>158</v>
      </c>
      <c r="H135" s="212">
        <v>174</v>
      </c>
      <c r="I135" s="213"/>
      <c r="J135" s="214">
        <f>ROUND(I135*H135,2)</f>
        <v>0</v>
      </c>
      <c r="K135" s="210" t="s">
        <v>124</v>
      </c>
      <c r="L135" s="41"/>
      <c r="M135" s="215" t="s">
        <v>1</v>
      </c>
      <c r="N135" s="216" t="s">
        <v>40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9" t="s">
        <v>153</v>
      </c>
      <c r="AT135" s="219" t="s">
        <v>120</v>
      </c>
      <c r="AU135" s="219" t="s">
        <v>82</v>
      </c>
      <c r="AY135" s="14" t="s">
        <v>116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80</v>
      </c>
      <c r="BK135" s="220">
        <f>ROUND(I135*H135,2)</f>
        <v>0</v>
      </c>
      <c r="BL135" s="14" t="s">
        <v>153</v>
      </c>
      <c r="BM135" s="219" t="s">
        <v>159</v>
      </c>
    </row>
    <row r="136" s="2" customFormat="1" ht="16.5" customHeight="1">
      <c r="A136" s="35"/>
      <c r="B136" s="36"/>
      <c r="C136" s="221" t="s">
        <v>117</v>
      </c>
      <c r="D136" s="221" t="s">
        <v>160</v>
      </c>
      <c r="E136" s="222" t="s">
        <v>161</v>
      </c>
      <c r="F136" s="223" t="s">
        <v>162</v>
      </c>
      <c r="G136" s="224" t="s">
        <v>158</v>
      </c>
      <c r="H136" s="225">
        <v>47</v>
      </c>
      <c r="I136" s="226"/>
      <c r="J136" s="227">
        <f>ROUND(I136*H136,2)</f>
        <v>0</v>
      </c>
      <c r="K136" s="223" t="s">
        <v>1</v>
      </c>
      <c r="L136" s="228"/>
      <c r="M136" s="229" t="s">
        <v>1</v>
      </c>
      <c r="N136" s="230" t="s">
        <v>40</v>
      </c>
      <c r="O136" s="88"/>
      <c r="P136" s="217">
        <f>O136*H136</f>
        <v>0</v>
      </c>
      <c r="Q136" s="217">
        <v>0.00019000000000000001</v>
      </c>
      <c r="R136" s="217">
        <f>Q136*H136</f>
        <v>0.0089300000000000004</v>
      </c>
      <c r="S136" s="217">
        <v>0</v>
      </c>
      <c r="T136" s="21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9" t="s">
        <v>149</v>
      </c>
      <c r="AT136" s="219" t="s">
        <v>160</v>
      </c>
      <c r="AU136" s="219" t="s">
        <v>82</v>
      </c>
      <c r="AY136" s="14" t="s">
        <v>116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80</v>
      </c>
      <c r="BK136" s="220">
        <f>ROUND(I136*H136,2)</f>
        <v>0</v>
      </c>
      <c r="BL136" s="14" t="s">
        <v>153</v>
      </c>
      <c r="BM136" s="219" t="s">
        <v>163</v>
      </c>
    </row>
    <row r="137" s="2" customFormat="1" ht="16.5" customHeight="1">
      <c r="A137" s="35"/>
      <c r="B137" s="36"/>
      <c r="C137" s="221" t="s">
        <v>164</v>
      </c>
      <c r="D137" s="221" t="s">
        <v>160</v>
      </c>
      <c r="E137" s="222" t="s">
        <v>165</v>
      </c>
      <c r="F137" s="223" t="s">
        <v>166</v>
      </c>
      <c r="G137" s="224" t="s">
        <v>158</v>
      </c>
      <c r="H137" s="225">
        <v>101</v>
      </c>
      <c r="I137" s="226"/>
      <c r="J137" s="227">
        <f>ROUND(I137*H137,2)</f>
        <v>0</v>
      </c>
      <c r="K137" s="223" t="s">
        <v>1</v>
      </c>
      <c r="L137" s="228"/>
      <c r="M137" s="229" t="s">
        <v>1</v>
      </c>
      <c r="N137" s="230" t="s">
        <v>40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9" t="s">
        <v>149</v>
      </c>
      <c r="AT137" s="219" t="s">
        <v>160</v>
      </c>
      <c r="AU137" s="219" t="s">
        <v>82</v>
      </c>
      <c r="AY137" s="14" t="s">
        <v>116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80</v>
      </c>
      <c r="BK137" s="220">
        <f>ROUND(I137*H137,2)</f>
        <v>0</v>
      </c>
      <c r="BL137" s="14" t="s">
        <v>153</v>
      </c>
      <c r="BM137" s="219" t="s">
        <v>167</v>
      </c>
    </row>
    <row r="138" s="2" customFormat="1" ht="16.5" customHeight="1">
      <c r="A138" s="35"/>
      <c r="B138" s="36"/>
      <c r="C138" s="221" t="s">
        <v>168</v>
      </c>
      <c r="D138" s="221" t="s">
        <v>160</v>
      </c>
      <c r="E138" s="222" t="s">
        <v>169</v>
      </c>
      <c r="F138" s="223" t="s">
        <v>170</v>
      </c>
      <c r="G138" s="224" t="s">
        <v>158</v>
      </c>
      <c r="H138" s="225">
        <v>26</v>
      </c>
      <c r="I138" s="226"/>
      <c r="J138" s="227">
        <f>ROUND(I138*H138,2)</f>
        <v>0</v>
      </c>
      <c r="K138" s="223" t="s">
        <v>1</v>
      </c>
      <c r="L138" s="228"/>
      <c r="M138" s="229" t="s">
        <v>1</v>
      </c>
      <c r="N138" s="230" t="s">
        <v>40</v>
      </c>
      <c r="O138" s="88"/>
      <c r="P138" s="217">
        <f>O138*H138</f>
        <v>0</v>
      </c>
      <c r="Q138" s="217">
        <v>0.00052999999999999998</v>
      </c>
      <c r="R138" s="217">
        <f>Q138*H138</f>
        <v>0.013779999999999999</v>
      </c>
      <c r="S138" s="217">
        <v>0</v>
      </c>
      <c r="T138" s="21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9" t="s">
        <v>149</v>
      </c>
      <c r="AT138" s="219" t="s">
        <v>160</v>
      </c>
      <c r="AU138" s="219" t="s">
        <v>82</v>
      </c>
      <c r="AY138" s="14" t="s">
        <v>116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80</v>
      </c>
      <c r="BK138" s="220">
        <f>ROUND(I138*H138,2)</f>
        <v>0</v>
      </c>
      <c r="BL138" s="14" t="s">
        <v>153</v>
      </c>
      <c r="BM138" s="219" t="s">
        <v>171</v>
      </c>
    </row>
    <row r="139" s="2" customFormat="1" ht="24.15" customHeight="1">
      <c r="A139" s="35"/>
      <c r="B139" s="36"/>
      <c r="C139" s="208" t="s">
        <v>172</v>
      </c>
      <c r="D139" s="208" t="s">
        <v>120</v>
      </c>
      <c r="E139" s="209" t="s">
        <v>173</v>
      </c>
      <c r="F139" s="210" t="s">
        <v>174</v>
      </c>
      <c r="G139" s="211" t="s">
        <v>123</v>
      </c>
      <c r="H139" s="212">
        <v>20</v>
      </c>
      <c r="I139" s="213"/>
      <c r="J139" s="214">
        <f>ROUND(I139*H139,2)</f>
        <v>0</v>
      </c>
      <c r="K139" s="210" t="s">
        <v>138</v>
      </c>
      <c r="L139" s="41"/>
      <c r="M139" s="215" t="s">
        <v>1</v>
      </c>
      <c r="N139" s="216" t="s">
        <v>40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9" t="s">
        <v>153</v>
      </c>
      <c r="AT139" s="219" t="s">
        <v>120</v>
      </c>
      <c r="AU139" s="219" t="s">
        <v>82</v>
      </c>
      <c r="AY139" s="14" t="s">
        <v>116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80</v>
      </c>
      <c r="BK139" s="220">
        <f>ROUND(I139*H139,2)</f>
        <v>0</v>
      </c>
      <c r="BL139" s="14" t="s">
        <v>153</v>
      </c>
      <c r="BM139" s="219" t="s">
        <v>175</v>
      </c>
    </row>
    <row r="140" s="2" customFormat="1" ht="16.5" customHeight="1">
      <c r="A140" s="35"/>
      <c r="B140" s="36"/>
      <c r="C140" s="221" t="s">
        <v>176</v>
      </c>
      <c r="D140" s="221" t="s">
        <v>160</v>
      </c>
      <c r="E140" s="222" t="s">
        <v>177</v>
      </c>
      <c r="F140" s="223" t="s">
        <v>178</v>
      </c>
      <c r="G140" s="224" t="s">
        <v>179</v>
      </c>
      <c r="H140" s="225">
        <v>15</v>
      </c>
      <c r="I140" s="226"/>
      <c r="J140" s="227">
        <f>ROUND(I140*H140,2)</f>
        <v>0</v>
      </c>
      <c r="K140" s="223" t="s">
        <v>1</v>
      </c>
      <c r="L140" s="228"/>
      <c r="M140" s="229" t="s">
        <v>1</v>
      </c>
      <c r="N140" s="230" t="s">
        <v>40</v>
      </c>
      <c r="O140" s="88"/>
      <c r="P140" s="217">
        <f>O140*H140</f>
        <v>0</v>
      </c>
      <c r="Q140" s="217">
        <v>0.00014999999999999999</v>
      </c>
      <c r="R140" s="217">
        <f>Q140*H140</f>
        <v>0.0022499999999999998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149</v>
      </c>
      <c r="AT140" s="219" t="s">
        <v>160</v>
      </c>
      <c r="AU140" s="219" t="s">
        <v>82</v>
      </c>
      <c r="AY140" s="14" t="s">
        <v>116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80</v>
      </c>
      <c r="BK140" s="220">
        <f>ROUND(I140*H140,2)</f>
        <v>0</v>
      </c>
      <c r="BL140" s="14" t="s">
        <v>153</v>
      </c>
      <c r="BM140" s="219" t="s">
        <v>180</v>
      </c>
    </row>
    <row r="141" s="2" customFormat="1" ht="16.5" customHeight="1">
      <c r="A141" s="35"/>
      <c r="B141" s="36"/>
      <c r="C141" s="221" t="s">
        <v>181</v>
      </c>
      <c r="D141" s="221" t="s">
        <v>160</v>
      </c>
      <c r="E141" s="222" t="s">
        <v>182</v>
      </c>
      <c r="F141" s="223" t="s">
        <v>183</v>
      </c>
      <c r="G141" s="224" t="s">
        <v>123</v>
      </c>
      <c r="H141" s="225">
        <v>5</v>
      </c>
      <c r="I141" s="226"/>
      <c r="J141" s="227">
        <f>ROUND(I141*H141,2)</f>
        <v>0</v>
      </c>
      <c r="K141" s="223" t="s">
        <v>1</v>
      </c>
      <c r="L141" s="228"/>
      <c r="M141" s="229" t="s">
        <v>1</v>
      </c>
      <c r="N141" s="230" t="s">
        <v>40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9" t="s">
        <v>149</v>
      </c>
      <c r="AT141" s="219" t="s">
        <v>160</v>
      </c>
      <c r="AU141" s="219" t="s">
        <v>82</v>
      </c>
      <c r="AY141" s="14" t="s">
        <v>116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80</v>
      </c>
      <c r="BK141" s="220">
        <f>ROUND(I141*H141,2)</f>
        <v>0</v>
      </c>
      <c r="BL141" s="14" t="s">
        <v>153</v>
      </c>
      <c r="BM141" s="219" t="s">
        <v>184</v>
      </c>
    </row>
    <row r="142" s="2" customFormat="1" ht="16.5" customHeight="1">
      <c r="A142" s="35"/>
      <c r="B142" s="36"/>
      <c r="C142" s="221" t="s">
        <v>185</v>
      </c>
      <c r="D142" s="221" t="s">
        <v>160</v>
      </c>
      <c r="E142" s="222" t="s">
        <v>186</v>
      </c>
      <c r="F142" s="223" t="s">
        <v>187</v>
      </c>
      <c r="G142" s="224" t="s">
        <v>188</v>
      </c>
      <c r="H142" s="225">
        <v>20</v>
      </c>
      <c r="I142" s="226"/>
      <c r="J142" s="227">
        <f>ROUND(I142*H142,2)</f>
        <v>0</v>
      </c>
      <c r="K142" s="223" t="s">
        <v>1</v>
      </c>
      <c r="L142" s="228"/>
      <c r="M142" s="229" t="s">
        <v>1</v>
      </c>
      <c r="N142" s="230" t="s">
        <v>40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149</v>
      </c>
      <c r="AT142" s="219" t="s">
        <v>160</v>
      </c>
      <c r="AU142" s="219" t="s">
        <v>82</v>
      </c>
      <c r="AY142" s="14" t="s">
        <v>116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80</v>
      </c>
      <c r="BK142" s="220">
        <f>ROUND(I142*H142,2)</f>
        <v>0</v>
      </c>
      <c r="BL142" s="14" t="s">
        <v>153</v>
      </c>
      <c r="BM142" s="219" t="s">
        <v>189</v>
      </c>
    </row>
    <row r="143" s="2" customFormat="1" ht="24.15" customHeight="1">
      <c r="A143" s="35"/>
      <c r="B143" s="36"/>
      <c r="C143" s="208" t="s">
        <v>125</v>
      </c>
      <c r="D143" s="208" t="s">
        <v>120</v>
      </c>
      <c r="E143" s="209" t="s">
        <v>190</v>
      </c>
      <c r="F143" s="210" t="s">
        <v>191</v>
      </c>
      <c r="G143" s="211" t="s">
        <v>158</v>
      </c>
      <c r="H143" s="212">
        <v>86</v>
      </c>
      <c r="I143" s="213"/>
      <c r="J143" s="214">
        <f>ROUND(I143*H143,2)</f>
        <v>0</v>
      </c>
      <c r="K143" s="210" t="s">
        <v>124</v>
      </c>
      <c r="L143" s="41"/>
      <c r="M143" s="215" t="s">
        <v>1</v>
      </c>
      <c r="N143" s="216" t="s">
        <v>40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9" t="s">
        <v>153</v>
      </c>
      <c r="AT143" s="219" t="s">
        <v>120</v>
      </c>
      <c r="AU143" s="219" t="s">
        <v>82</v>
      </c>
      <c r="AY143" s="14" t="s">
        <v>116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80</v>
      </c>
      <c r="BK143" s="220">
        <f>ROUND(I143*H143,2)</f>
        <v>0</v>
      </c>
      <c r="BL143" s="14" t="s">
        <v>153</v>
      </c>
      <c r="BM143" s="219" t="s">
        <v>192</v>
      </c>
    </row>
    <row r="144" s="2" customFormat="1" ht="16.5" customHeight="1">
      <c r="A144" s="35"/>
      <c r="B144" s="36"/>
      <c r="C144" s="221" t="s">
        <v>193</v>
      </c>
      <c r="D144" s="221" t="s">
        <v>160</v>
      </c>
      <c r="E144" s="222" t="s">
        <v>194</v>
      </c>
      <c r="F144" s="223" t="s">
        <v>195</v>
      </c>
      <c r="G144" s="224" t="s">
        <v>158</v>
      </c>
      <c r="H144" s="225">
        <v>37</v>
      </c>
      <c r="I144" s="226"/>
      <c r="J144" s="227">
        <f>ROUND(I144*H144,2)</f>
        <v>0</v>
      </c>
      <c r="K144" s="223" t="s">
        <v>1</v>
      </c>
      <c r="L144" s="228"/>
      <c r="M144" s="229" t="s">
        <v>1</v>
      </c>
      <c r="N144" s="230" t="s">
        <v>40</v>
      </c>
      <c r="O144" s="88"/>
      <c r="P144" s="217">
        <f>O144*H144</f>
        <v>0</v>
      </c>
      <c r="Q144" s="217">
        <v>0.00035</v>
      </c>
      <c r="R144" s="217">
        <f>Q144*H144</f>
        <v>0.01295</v>
      </c>
      <c r="S144" s="217">
        <v>0</v>
      </c>
      <c r="T144" s="21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9" t="s">
        <v>149</v>
      </c>
      <c r="AT144" s="219" t="s">
        <v>160</v>
      </c>
      <c r="AU144" s="219" t="s">
        <v>82</v>
      </c>
      <c r="AY144" s="14" t="s">
        <v>116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80</v>
      </c>
      <c r="BK144" s="220">
        <f>ROUND(I144*H144,2)</f>
        <v>0</v>
      </c>
      <c r="BL144" s="14" t="s">
        <v>153</v>
      </c>
      <c r="BM144" s="219" t="s">
        <v>196</v>
      </c>
    </row>
    <row r="145" s="2" customFormat="1" ht="16.5" customHeight="1">
      <c r="A145" s="35"/>
      <c r="B145" s="36"/>
      <c r="C145" s="221" t="s">
        <v>197</v>
      </c>
      <c r="D145" s="221" t="s">
        <v>160</v>
      </c>
      <c r="E145" s="222" t="s">
        <v>198</v>
      </c>
      <c r="F145" s="223" t="s">
        <v>199</v>
      </c>
      <c r="G145" s="224" t="s">
        <v>158</v>
      </c>
      <c r="H145" s="225">
        <v>49</v>
      </c>
      <c r="I145" s="226"/>
      <c r="J145" s="227">
        <f>ROUND(I145*H145,2)</f>
        <v>0</v>
      </c>
      <c r="K145" s="223" t="s">
        <v>1</v>
      </c>
      <c r="L145" s="228"/>
      <c r="M145" s="229" t="s">
        <v>1</v>
      </c>
      <c r="N145" s="230" t="s">
        <v>40</v>
      </c>
      <c r="O145" s="88"/>
      <c r="P145" s="217">
        <f>O145*H145</f>
        <v>0</v>
      </c>
      <c r="Q145" s="217">
        <v>0.00052999999999999998</v>
      </c>
      <c r="R145" s="217">
        <f>Q145*H145</f>
        <v>0.02597</v>
      </c>
      <c r="S145" s="217">
        <v>0</v>
      </c>
      <c r="T145" s="21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9" t="s">
        <v>149</v>
      </c>
      <c r="AT145" s="219" t="s">
        <v>160</v>
      </c>
      <c r="AU145" s="219" t="s">
        <v>82</v>
      </c>
      <c r="AY145" s="14" t="s">
        <v>116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80</v>
      </c>
      <c r="BK145" s="220">
        <f>ROUND(I145*H145,2)</f>
        <v>0</v>
      </c>
      <c r="BL145" s="14" t="s">
        <v>153</v>
      </c>
      <c r="BM145" s="219" t="s">
        <v>200</v>
      </c>
    </row>
    <row r="146" s="2" customFormat="1" ht="24.15" customHeight="1">
      <c r="A146" s="35"/>
      <c r="B146" s="36"/>
      <c r="C146" s="208" t="s">
        <v>201</v>
      </c>
      <c r="D146" s="208" t="s">
        <v>120</v>
      </c>
      <c r="E146" s="209" t="s">
        <v>202</v>
      </c>
      <c r="F146" s="210" t="s">
        <v>203</v>
      </c>
      <c r="G146" s="211" t="s">
        <v>158</v>
      </c>
      <c r="H146" s="212">
        <v>215</v>
      </c>
      <c r="I146" s="213"/>
      <c r="J146" s="214">
        <f>ROUND(I146*H146,2)</f>
        <v>0</v>
      </c>
      <c r="K146" s="210" t="s">
        <v>124</v>
      </c>
      <c r="L146" s="41"/>
      <c r="M146" s="215" t="s">
        <v>1</v>
      </c>
      <c r="N146" s="216" t="s">
        <v>40</v>
      </c>
      <c r="O146" s="8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9" t="s">
        <v>153</v>
      </c>
      <c r="AT146" s="219" t="s">
        <v>120</v>
      </c>
      <c r="AU146" s="219" t="s">
        <v>82</v>
      </c>
      <c r="AY146" s="14" t="s">
        <v>116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80</v>
      </c>
      <c r="BK146" s="220">
        <f>ROUND(I146*H146,2)</f>
        <v>0</v>
      </c>
      <c r="BL146" s="14" t="s">
        <v>153</v>
      </c>
      <c r="BM146" s="219" t="s">
        <v>204</v>
      </c>
    </row>
    <row r="147" s="2" customFormat="1" ht="16.5" customHeight="1">
      <c r="A147" s="35"/>
      <c r="B147" s="36"/>
      <c r="C147" s="221" t="s">
        <v>205</v>
      </c>
      <c r="D147" s="221" t="s">
        <v>160</v>
      </c>
      <c r="E147" s="222" t="s">
        <v>206</v>
      </c>
      <c r="F147" s="223" t="s">
        <v>207</v>
      </c>
      <c r="G147" s="224" t="s">
        <v>158</v>
      </c>
      <c r="H147" s="225">
        <v>215</v>
      </c>
      <c r="I147" s="226"/>
      <c r="J147" s="227">
        <f>ROUND(I147*H147,2)</f>
        <v>0</v>
      </c>
      <c r="K147" s="223" t="s">
        <v>1</v>
      </c>
      <c r="L147" s="228"/>
      <c r="M147" s="229" t="s">
        <v>1</v>
      </c>
      <c r="N147" s="230" t="s">
        <v>40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9" t="s">
        <v>149</v>
      </c>
      <c r="AT147" s="219" t="s">
        <v>160</v>
      </c>
      <c r="AU147" s="219" t="s">
        <v>82</v>
      </c>
      <c r="AY147" s="14" t="s">
        <v>116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80</v>
      </c>
      <c r="BK147" s="220">
        <f>ROUND(I147*H147,2)</f>
        <v>0</v>
      </c>
      <c r="BL147" s="14" t="s">
        <v>153</v>
      </c>
      <c r="BM147" s="219" t="s">
        <v>208</v>
      </c>
    </row>
    <row r="148" s="2" customFormat="1" ht="16.5" customHeight="1">
      <c r="A148" s="35"/>
      <c r="B148" s="36"/>
      <c r="C148" s="221" t="s">
        <v>209</v>
      </c>
      <c r="D148" s="221" t="s">
        <v>160</v>
      </c>
      <c r="E148" s="222" t="s">
        <v>210</v>
      </c>
      <c r="F148" s="223" t="s">
        <v>211</v>
      </c>
      <c r="G148" s="224" t="s">
        <v>158</v>
      </c>
      <c r="H148" s="225">
        <v>401</v>
      </c>
      <c r="I148" s="226"/>
      <c r="J148" s="227">
        <f>ROUND(I148*H148,2)</f>
        <v>0</v>
      </c>
      <c r="K148" s="223" t="s">
        <v>1</v>
      </c>
      <c r="L148" s="228"/>
      <c r="M148" s="229" t="s">
        <v>1</v>
      </c>
      <c r="N148" s="230" t="s">
        <v>40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9" t="s">
        <v>149</v>
      </c>
      <c r="AT148" s="219" t="s">
        <v>160</v>
      </c>
      <c r="AU148" s="219" t="s">
        <v>82</v>
      </c>
      <c r="AY148" s="14" t="s">
        <v>116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80</v>
      </c>
      <c r="BK148" s="220">
        <f>ROUND(I148*H148,2)</f>
        <v>0</v>
      </c>
      <c r="BL148" s="14" t="s">
        <v>153</v>
      </c>
      <c r="BM148" s="219" t="s">
        <v>212</v>
      </c>
    </row>
    <row r="149" s="2" customFormat="1" ht="16.5" customHeight="1">
      <c r="A149" s="35"/>
      <c r="B149" s="36"/>
      <c r="C149" s="221" t="s">
        <v>213</v>
      </c>
      <c r="D149" s="221" t="s">
        <v>160</v>
      </c>
      <c r="E149" s="222" t="s">
        <v>214</v>
      </c>
      <c r="F149" s="223" t="s">
        <v>215</v>
      </c>
      <c r="G149" s="224" t="s">
        <v>158</v>
      </c>
      <c r="H149" s="225">
        <v>53</v>
      </c>
      <c r="I149" s="226"/>
      <c r="J149" s="227">
        <f>ROUND(I149*H149,2)</f>
        <v>0</v>
      </c>
      <c r="K149" s="223" t="s">
        <v>1</v>
      </c>
      <c r="L149" s="228"/>
      <c r="M149" s="229" t="s">
        <v>1</v>
      </c>
      <c r="N149" s="230" t="s">
        <v>40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9" t="s">
        <v>149</v>
      </c>
      <c r="AT149" s="219" t="s">
        <v>160</v>
      </c>
      <c r="AU149" s="219" t="s">
        <v>82</v>
      </c>
      <c r="AY149" s="14" t="s">
        <v>116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80</v>
      </c>
      <c r="BK149" s="220">
        <f>ROUND(I149*H149,2)</f>
        <v>0</v>
      </c>
      <c r="BL149" s="14" t="s">
        <v>153</v>
      </c>
      <c r="BM149" s="219" t="s">
        <v>216</v>
      </c>
    </row>
    <row r="150" s="2" customFormat="1" ht="24.15" customHeight="1">
      <c r="A150" s="35"/>
      <c r="B150" s="36"/>
      <c r="C150" s="208" t="s">
        <v>217</v>
      </c>
      <c r="D150" s="208" t="s">
        <v>120</v>
      </c>
      <c r="E150" s="209" t="s">
        <v>218</v>
      </c>
      <c r="F150" s="210" t="s">
        <v>219</v>
      </c>
      <c r="G150" s="211" t="s">
        <v>158</v>
      </c>
      <c r="H150" s="212">
        <v>55</v>
      </c>
      <c r="I150" s="213"/>
      <c r="J150" s="214">
        <f>ROUND(I150*H150,2)</f>
        <v>0</v>
      </c>
      <c r="K150" s="210" t="s">
        <v>124</v>
      </c>
      <c r="L150" s="41"/>
      <c r="M150" s="215" t="s">
        <v>1</v>
      </c>
      <c r="N150" s="216" t="s">
        <v>40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9" t="s">
        <v>153</v>
      </c>
      <c r="AT150" s="219" t="s">
        <v>120</v>
      </c>
      <c r="AU150" s="219" t="s">
        <v>82</v>
      </c>
      <c r="AY150" s="14" t="s">
        <v>116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80</v>
      </c>
      <c r="BK150" s="220">
        <f>ROUND(I150*H150,2)</f>
        <v>0</v>
      </c>
      <c r="BL150" s="14" t="s">
        <v>153</v>
      </c>
      <c r="BM150" s="219" t="s">
        <v>220</v>
      </c>
    </row>
    <row r="151" s="2" customFormat="1" ht="16.5" customHeight="1">
      <c r="A151" s="35"/>
      <c r="B151" s="36"/>
      <c r="C151" s="221" t="s">
        <v>221</v>
      </c>
      <c r="D151" s="221" t="s">
        <v>160</v>
      </c>
      <c r="E151" s="222" t="s">
        <v>222</v>
      </c>
      <c r="F151" s="223" t="s">
        <v>223</v>
      </c>
      <c r="G151" s="224" t="s">
        <v>158</v>
      </c>
      <c r="H151" s="225">
        <v>55</v>
      </c>
      <c r="I151" s="226"/>
      <c r="J151" s="227">
        <f>ROUND(I151*H151,2)</f>
        <v>0</v>
      </c>
      <c r="K151" s="223" t="s">
        <v>1</v>
      </c>
      <c r="L151" s="228"/>
      <c r="M151" s="229" t="s">
        <v>1</v>
      </c>
      <c r="N151" s="230" t="s">
        <v>40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9" t="s">
        <v>149</v>
      </c>
      <c r="AT151" s="219" t="s">
        <v>160</v>
      </c>
      <c r="AU151" s="219" t="s">
        <v>82</v>
      </c>
      <c r="AY151" s="14" t="s">
        <v>116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80</v>
      </c>
      <c r="BK151" s="220">
        <f>ROUND(I151*H151,2)</f>
        <v>0</v>
      </c>
      <c r="BL151" s="14" t="s">
        <v>153</v>
      </c>
      <c r="BM151" s="219" t="s">
        <v>224</v>
      </c>
    </row>
    <row r="152" s="2" customFormat="1" ht="16.5" customHeight="1">
      <c r="A152" s="35"/>
      <c r="B152" s="36"/>
      <c r="C152" s="221" t="s">
        <v>225</v>
      </c>
      <c r="D152" s="221" t="s">
        <v>160</v>
      </c>
      <c r="E152" s="222" t="s">
        <v>226</v>
      </c>
      <c r="F152" s="223" t="s">
        <v>227</v>
      </c>
      <c r="G152" s="224" t="s">
        <v>158</v>
      </c>
      <c r="H152" s="225">
        <v>67</v>
      </c>
      <c r="I152" s="226"/>
      <c r="J152" s="227">
        <f>ROUND(I152*H152,2)</f>
        <v>0</v>
      </c>
      <c r="K152" s="223" t="s">
        <v>1</v>
      </c>
      <c r="L152" s="228"/>
      <c r="M152" s="229" t="s">
        <v>1</v>
      </c>
      <c r="N152" s="230" t="s">
        <v>40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9" t="s">
        <v>149</v>
      </c>
      <c r="AT152" s="219" t="s">
        <v>160</v>
      </c>
      <c r="AU152" s="219" t="s">
        <v>82</v>
      </c>
      <c r="AY152" s="14" t="s">
        <v>116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80</v>
      </c>
      <c r="BK152" s="220">
        <f>ROUND(I152*H152,2)</f>
        <v>0</v>
      </c>
      <c r="BL152" s="14" t="s">
        <v>153</v>
      </c>
      <c r="BM152" s="219" t="s">
        <v>228</v>
      </c>
    </row>
    <row r="153" s="2" customFormat="1" ht="24.15" customHeight="1">
      <c r="A153" s="35"/>
      <c r="B153" s="36"/>
      <c r="C153" s="208" t="s">
        <v>229</v>
      </c>
      <c r="D153" s="208" t="s">
        <v>120</v>
      </c>
      <c r="E153" s="209" t="s">
        <v>230</v>
      </c>
      <c r="F153" s="210" t="s">
        <v>231</v>
      </c>
      <c r="G153" s="211" t="s">
        <v>123</v>
      </c>
      <c r="H153" s="212">
        <v>2</v>
      </c>
      <c r="I153" s="213"/>
      <c r="J153" s="214">
        <f>ROUND(I153*H153,2)</f>
        <v>0</v>
      </c>
      <c r="K153" s="210" t="s">
        <v>124</v>
      </c>
      <c r="L153" s="41"/>
      <c r="M153" s="215" t="s">
        <v>1</v>
      </c>
      <c r="N153" s="216" t="s">
        <v>40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9" t="s">
        <v>153</v>
      </c>
      <c r="AT153" s="219" t="s">
        <v>120</v>
      </c>
      <c r="AU153" s="219" t="s">
        <v>82</v>
      </c>
      <c r="AY153" s="14" t="s">
        <v>116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80</v>
      </c>
      <c r="BK153" s="220">
        <f>ROUND(I153*H153,2)</f>
        <v>0</v>
      </c>
      <c r="BL153" s="14" t="s">
        <v>153</v>
      </c>
      <c r="BM153" s="219" t="s">
        <v>232</v>
      </c>
    </row>
    <row r="154" s="2" customFormat="1" ht="21.75" customHeight="1">
      <c r="A154" s="35"/>
      <c r="B154" s="36"/>
      <c r="C154" s="221" t="s">
        <v>233</v>
      </c>
      <c r="D154" s="221" t="s">
        <v>160</v>
      </c>
      <c r="E154" s="222" t="s">
        <v>234</v>
      </c>
      <c r="F154" s="223" t="s">
        <v>235</v>
      </c>
      <c r="G154" s="224" t="s">
        <v>179</v>
      </c>
      <c r="H154" s="225">
        <v>1</v>
      </c>
      <c r="I154" s="226"/>
      <c r="J154" s="227">
        <f>ROUND(I154*H154,2)</f>
        <v>0</v>
      </c>
      <c r="K154" s="223" t="s">
        <v>1</v>
      </c>
      <c r="L154" s="228"/>
      <c r="M154" s="229" t="s">
        <v>1</v>
      </c>
      <c r="N154" s="230" t="s">
        <v>40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9" t="s">
        <v>149</v>
      </c>
      <c r="AT154" s="219" t="s">
        <v>160</v>
      </c>
      <c r="AU154" s="219" t="s">
        <v>82</v>
      </c>
      <c r="AY154" s="14" t="s">
        <v>116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80</v>
      </c>
      <c r="BK154" s="220">
        <f>ROUND(I154*H154,2)</f>
        <v>0</v>
      </c>
      <c r="BL154" s="14" t="s">
        <v>153</v>
      </c>
      <c r="BM154" s="219" t="s">
        <v>236</v>
      </c>
    </row>
    <row r="155" s="2" customFormat="1" ht="24.15" customHeight="1">
      <c r="A155" s="35"/>
      <c r="B155" s="36"/>
      <c r="C155" s="208" t="s">
        <v>237</v>
      </c>
      <c r="D155" s="208" t="s">
        <v>120</v>
      </c>
      <c r="E155" s="209" t="s">
        <v>238</v>
      </c>
      <c r="F155" s="210" t="s">
        <v>239</v>
      </c>
      <c r="G155" s="211" t="s">
        <v>123</v>
      </c>
      <c r="H155" s="212">
        <v>1</v>
      </c>
      <c r="I155" s="213"/>
      <c r="J155" s="214">
        <f>ROUND(I155*H155,2)</f>
        <v>0</v>
      </c>
      <c r="K155" s="210" t="s">
        <v>138</v>
      </c>
      <c r="L155" s="41"/>
      <c r="M155" s="215" t="s">
        <v>1</v>
      </c>
      <c r="N155" s="216" t="s">
        <v>40</v>
      </c>
      <c r="O155" s="8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9" t="s">
        <v>153</v>
      </c>
      <c r="AT155" s="219" t="s">
        <v>120</v>
      </c>
      <c r="AU155" s="219" t="s">
        <v>82</v>
      </c>
      <c r="AY155" s="14" t="s">
        <v>116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80</v>
      </c>
      <c r="BK155" s="220">
        <f>ROUND(I155*H155,2)</f>
        <v>0</v>
      </c>
      <c r="BL155" s="14" t="s">
        <v>153</v>
      </c>
      <c r="BM155" s="219" t="s">
        <v>240</v>
      </c>
    </row>
    <row r="156" s="2" customFormat="1" ht="16.5" customHeight="1">
      <c r="A156" s="35"/>
      <c r="B156" s="36"/>
      <c r="C156" s="221" t="s">
        <v>7</v>
      </c>
      <c r="D156" s="221" t="s">
        <v>160</v>
      </c>
      <c r="E156" s="222" t="s">
        <v>241</v>
      </c>
      <c r="F156" s="223" t="s">
        <v>242</v>
      </c>
      <c r="G156" s="224" t="s">
        <v>123</v>
      </c>
      <c r="H156" s="225">
        <v>1</v>
      </c>
      <c r="I156" s="226"/>
      <c r="J156" s="227">
        <f>ROUND(I156*H156,2)</f>
        <v>0</v>
      </c>
      <c r="K156" s="223" t="s">
        <v>1</v>
      </c>
      <c r="L156" s="228"/>
      <c r="M156" s="229" t="s">
        <v>1</v>
      </c>
      <c r="N156" s="230" t="s">
        <v>40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9" t="s">
        <v>149</v>
      </c>
      <c r="AT156" s="219" t="s">
        <v>160</v>
      </c>
      <c r="AU156" s="219" t="s">
        <v>82</v>
      </c>
      <c r="AY156" s="14" t="s">
        <v>116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80</v>
      </c>
      <c r="BK156" s="220">
        <f>ROUND(I156*H156,2)</f>
        <v>0</v>
      </c>
      <c r="BL156" s="14" t="s">
        <v>153</v>
      </c>
      <c r="BM156" s="219" t="s">
        <v>243</v>
      </c>
    </row>
    <row r="157" s="2" customFormat="1" ht="24.15" customHeight="1">
      <c r="A157" s="35"/>
      <c r="B157" s="36"/>
      <c r="C157" s="208" t="s">
        <v>244</v>
      </c>
      <c r="D157" s="208" t="s">
        <v>120</v>
      </c>
      <c r="E157" s="209" t="s">
        <v>245</v>
      </c>
      <c r="F157" s="210" t="s">
        <v>246</v>
      </c>
      <c r="G157" s="211" t="s">
        <v>123</v>
      </c>
      <c r="H157" s="212">
        <v>14</v>
      </c>
      <c r="I157" s="213"/>
      <c r="J157" s="214">
        <f>ROUND(I157*H157,2)</f>
        <v>0</v>
      </c>
      <c r="K157" s="210" t="s">
        <v>124</v>
      </c>
      <c r="L157" s="41"/>
      <c r="M157" s="215" t="s">
        <v>1</v>
      </c>
      <c r="N157" s="216" t="s">
        <v>40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9" t="s">
        <v>153</v>
      </c>
      <c r="AT157" s="219" t="s">
        <v>120</v>
      </c>
      <c r="AU157" s="219" t="s">
        <v>82</v>
      </c>
      <c r="AY157" s="14" t="s">
        <v>116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80</v>
      </c>
      <c r="BK157" s="220">
        <f>ROUND(I157*H157,2)</f>
        <v>0</v>
      </c>
      <c r="BL157" s="14" t="s">
        <v>153</v>
      </c>
      <c r="BM157" s="219" t="s">
        <v>247</v>
      </c>
    </row>
    <row r="158" s="2" customFormat="1" ht="24.15" customHeight="1">
      <c r="A158" s="35"/>
      <c r="B158" s="36"/>
      <c r="C158" s="221" t="s">
        <v>248</v>
      </c>
      <c r="D158" s="221" t="s">
        <v>160</v>
      </c>
      <c r="E158" s="222" t="s">
        <v>249</v>
      </c>
      <c r="F158" s="223" t="s">
        <v>250</v>
      </c>
      <c r="G158" s="224" t="s">
        <v>123</v>
      </c>
      <c r="H158" s="225">
        <v>14</v>
      </c>
      <c r="I158" s="226"/>
      <c r="J158" s="227">
        <f>ROUND(I158*H158,2)</f>
        <v>0</v>
      </c>
      <c r="K158" s="223" t="s">
        <v>1</v>
      </c>
      <c r="L158" s="228"/>
      <c r="M158" s="229" t="s">
        <v>1</v>
      </c>
      <c r="N158" s="230" t="s">
        <v>40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9" t="s">
        <v>149</v>
      </c>
      <c r="AT158" s="219" t="s">
        <v>160</v>
      </c>
      <c r="AU158" s="219" t="s">
        <v>82</v>
      </c>
      <c r="AY158" s="14" t="s">
        <v>116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80</v>
      </c>
      <c r="BK158" s="220">
        <f>ROUND(I158*H158,2)</f>
        <v>0</v>
      </c>
      <c r="BL158" s="14" t="s">
        <v>153</v>
      </c>
      <c r="BM158" s="219" t="s">
        <v>251</v>
      </c>
    </row>
    <row r="159" s="2" customFormat="1" ht="24.15" customHeight="1">
      <c r="A159" s="35"/>
      <c r="B159" s="36"/>
      <c r="C159" s="208" t="s">
        <v>252</v>
      </c>
      <c r="D159" s="208" t="s">
        <v>120</v>
      </c>
      <c r="E159" s="209" t="s">
        <v>253</v>
      </c>
      <c r="F159" s="210" t="s">
        <v>254</v>
      </c>
      <c r="G159" s="211" t="s">
        <v>123</v>
      </c>
      <c r="H159" s="212">
        <v>5</v>
      </c>
      <c r="I159" s="213"/>
      <c r="J159" s="214">
        <f>ROUND(I159*H159,2)</f>
        <v>0</v>
      </c>
      <c r="K159" s="210" t="s">
        <v>124</v>
      </c>
      <c r="L159" s="41"/>
      <c r="M159" s="215" t="s">
        <v>1</v>
      </c>
      <c r="N159" s="216" t="s">
        <v>40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9" t="s">
        <v>153</v>
      </c>
      <c r="AT159" s="219" t="s">
        <v>120</v>
      </c>
      <c r="AU159" s="219" t="s">
        <v>82</v>
      </c>
      <c r="AY159" s="14" t="s">
        <v>116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80</v>
      </c>
      <c r="BK159" s="220">
        <f>ROUND(I159*H159,2)</f>
        <v>0</v>
      </c>
      <c r="BL159" s="14" t="s">
        <v>153</v>
      </c>
      <c r="BM159" s="219" t="s">
        <v>255</v>
      </c>
    </row>
    <row r="160" s="2" customFormat="1" ht="21.75" customHeight="1">
      <c r="A160" s="35"/>
      <c r="B160" s="36"/>
      <c r="C160" s="221" t="s">
        <v>256</v>
      </c>
      <c r="D160" s="221" t="s">
        <v>160</v>
      </c>
      <c r="E160" s="222" t="s">
        <v>257</v>
      </c>
      <c r="F160" s="223" t="s">
        <v>258</v>
      </c>
      <c r="G160" s="224" t="s">
        <v>123</v>
      </c>
      <c r="H160" s="225">
        <v>5</v>
      </c>
      <c r="I160" s="226"/>
      <c r="J160" s="227">
        <f>ROUND(I160*H160,2)</f>
        <v>0</v>
      </c>
      <c r="K160" s="223" t="s">
        <v>1</v>
      </c>
      <c r="L160" s="228"/>
      <c r="M160" s="229" t="s">
        <v>1</v>
      </c>
      <c r="N160" s="230" t="s">
        <v>40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9" t="s">
        <v>149</v>
      </c>
      <c r="AT160" s="219" t="s">
        <v>160</v>
      </c>
      <c r="AU160" s="219" t="s">
        <v>82</v>
      </c>
      <c r="AY160" s="14" t="s">
        <v>116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80</v>
      </c>
      <c r="BK160" s="220">
        <f>ROUND(I160*H160,2)</f>
        <v>0</v>
      </c>
      <c r="BL160" s="14" t="s">
        <v>153</v>
      </c>
      <c r="BM160" s="219" t="s">
        <v>259</v>
      </c>
    </row>
    <row r="161" s="2" customFormat="1" ht="24.15" customHeight="1">
      <c r="A161" s="35"/>
      <c r="B161" s="36"/>
      <c r="C161" s="208" t="s">
        <v>80</v>
      </c>
      <c r="D161" s="208" t="s">
        <v>120</v>
      </c>
      <c r="E161" s="209" t="s">
        <v>260</v>
      </c>
      <c r="F161" s="210" t="s">
        <v>261</v>
      </c>
      <c r="G161" s="211" t="s">
        <v>123</v>
      </c>
      <c r="H161" s="212">
        <v>2</v>
      </c>
      <c r="I161" s="213"/>
      <c r="J161" s="214">
        <f>ROUND(I161*H161,2)</f>
        <v>0</v>
      </c>
      <c r="K161" s="210" t="s">
        <v>124</v>
      </c>
      <c r="L161" s="41"/>
      <c r="M161" s="215" t="s">
        <v>1</v>
      </c>
      <c r="N161" s="216" t="s">
        <v>40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9" t="s">
        <v>153</v>
      </c>
      <c r="AT161" s="219" t="s">
        <v>120</v>
      </c>
      <c r="AU161" s="219" t="s">
        <v>82</v>
      </c>
      <c r="AY161" s="14" t="s">
        <v>116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80</v>
      </c>
      <c r="BK161" s="220">
        <f>ROUND(I161*H161,2)</f>
        <v>0</v>
      </c>
      <c r="BL161" s="14" t="s">
        <v>153</v>
      </c>
      <c r="BM161" s="219" t="s">
        <v>262</v>
      </c>
    </row>
    <row r="162" s="2" customFormat="1" ht="16.5" customHeight="1">
      <c r="A162" s="35"/>
      <c r="B162" s="36"/>
      <c r="C162" s="221" t="s">
        <v>82</v>
      </c>
      <c r="D162" s="221" t="s">
        <v>160</v>
      </c>
      <c r="E162" s="222" t="s">
        <v>263</v>
      </c>
      <c r="F162" s="223" t="s">
        <v>264</v>
      </c>
      <c r="G162" s="224" t="s">
        <v>123</v>
      </c>
      <c r="H162" s="225">
        <v>1</v>
      </c>
      <c r="I162" s="226"/>
      <c r="J162" s="227">
        <f>ROUND(I162*H162,2)</f>
        <v>0</v>
      </c>
      <c r="K162" s="223" t="s">
        <v>1</v>
      </c>
      <c r="L162" s="228"/>
      <c r="M162" s="229" t="s">
        <v>1</v>
      </c>
      <c r="N162" s="230" t="s">
        <v>40</v>
      </c>
      <c r="O162" s="88"/>
      <c r="P162" s="217">
        <f>O162*H162</f>
        <v>0</v>
      </c>
      <c r="Q162" s="217">
        <v>0.00036000000000000002</v>
      </c>
      <c r="R162" s="217">
        <f>Q162*H162</f>
        <v>0.00036000000000000002</v>
      </c>
      <c r="S162" s="217">
        <v>0</v>
      </c>
      <c r="T162" s="21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9" t="s">
        <v>149</v>
      </c>
      <c r="AT162" s="219" t="s">
        <v>160</v>
      </c>
      <c r="AU162" s="219" t="s">
        <v>82</v>
      </c>
      <c r="AY162" s="14" t="s">
        <v>116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80</v>
      </c>
      <c r="BK162" s="220">
        <f>ROUND(I162*H162,2)</f>
        <v>0</v>
      </c>
      <c r="BL162" s="14" t="s">
        <v>153</v>
      </c>
      <c r="BM162" s="219" t="s">
        <v>265</v>
      </c>
    </row>
    <row r="163" s="2" customFormat="1" ht="16.5" customHeight="1">
      <c r="A163" s="35"/>
      <c r="B163" s="36"/>
      <c r="C163" s="221" t="s">
        <v>266</v>
      </c>
      <c r="D163" s="221" t="s">
        <v>160</v>
      </c>
      <c r="E163" s="222" t="s">
        <v>267</v>
      </c>
      <c r="F163" s="223" t="s">
        <v>268</v>
      </c>
      <c r="G163" s="224" t="s">
        <v>123</v>
      </c>
      <c r="H163" s="225">
        <v>1</v>
      </c>
      <c r="I163" s="226"/>
      <c r="J163" s="227">
        <f>ROUND(I163*H163,2)</f>
        <v>0</v>
      </c>
      <c r="K163" s="223" t="s">
        <v>1</v>
      </c>
      <c r="L163" s="228"/>
      <c r="M163" s="229" t="s">
        <v>1</v>
      </c>
      <c r="N163" s="230" t="s">
        <v>40</v>
      </c>
      <c r="O163" s="88"/>
      <c r="P163" s="217">
        <f>O163*H163</f>
        <v>0</v>
      </c>
      <c r="Q163" s="217">
        <v>0.00038999999999999999</v>
      </c>
      <c r="R163" s="217">
        <f>Q163*H163</f>
        <v>0.00038999999999999999</v>
      </c>
      <c r="S163" s="217">
        <v>0</v>
      </c>
      <c r="T163" s="21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9" t="s">
        <v>149</v>
      </c>
      <c r="AT163" s="219" t="s">
        <v>160</v>
      </c>
      <c r="AU163" s="219" t="s">
        <v>82</v>
      </c>
      <c r="AY163" s="14" t="s">
        <v>116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80</v>
      </c>
      <c r="BK163" s="220">
        <f>ROUND(I163*H163,2)</f>
        <v>0</v>
      </c>
      <c r="BL163" s="14" t="s">
        <v>153</v>
      </c>
      <c r="BM163" s="219" t="s">
        <v>269</v>
      </c>
    </row>
    <row r="164" s="2" customFormat="1" ht="24.15" customHeight="1">
      <c r="A164" s="35"/>
      <c r="B164" s="36"/>
      <c r="C164" s="208" t="s">
        <v>270</v>
      </c>
      <c r="D164" s="208" t="s">
        <v>120</v>
      </c>
      <c r="E164" s="209" t="s">
        <v>271</v>
      </c>
      <c r="F164" s="210" t="s">
        <v>272</v>
      </c>
      <c r="G164" s="211" t="s">
        <v>123</v>
      </c>
      <c r="H164" s="212">
        <v>9</v>
      </c>
      <c r="I164" s="213"/>
      <c r="J164" s="214">
        <f>ROUND(I164*H164,2)</f>
        <v>0</v>
      </c>
      <c r="K164" s="210" t="s">
        <v>138</v>
      </c>
      <c r="L164" s="41"/>
      <c r="M164" s="215" t="s">
        <v>1</v>
      </c>
      <c r="N164" s="216" t="s">
        <v>40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9" t="s">
        <v>153</v>
      </c>
      <c r="AT164" s="219" t="s">
        <v>120</v>
      </c>
      <c r="AU164" s="219" t="s">
        <v>82</v>
      </c>
      <c r="AY164" s="14" t="s">
        <v>116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80</v>
      </c>
      <c r="BK164" s="220">
        <f>ROUND(I164*H164,2)</f>
        <v>0</v>
      </c>
      <c r="BL164" s="14" t="s">
        <v>153</v>
      </c>
      <c r="BM164" s="219" t="s">
        <v>273</v>
      </c>
    </row>
    <row r="165" s="2" customFormat="1" ht="37.8" customHeight="1">
      <c r="A165" s="35"/>
      <c r="B165" s="36"/>
      <c r="C165" s="221" t="s">
        <v>274</v>
      </c>
      <c r="D165" s="221" t="s">
        <v>160</v>
      </c>
      <c r="E165" s="222" t="s">
        <v>275</v>
      </c>
      <c r="F165" s="223" t="s">
        <v>276</v>
      </c>
      <c r="G165" s="224" t="s">
        <v>123</v>
      </c>
      <c r="H165" s="225">
        <v>9</v>
      </c>
      <c r="I165" s="226"/>
      <c r="J165" s="227">
        <f>ROUND(I165*H165,2)</f>
        <v>0</v>
      </c>
      <c r="K165" s="223" t="s">
        <v>138</v>
      </c>
      <c r="L165" s="228"/>
      <c r="M165" s="229" t="s">
        <v>1</v>
      </c>
      <c r="N165" s="230" t="s">
        <v>40</v>
      </c>
      <c r="O165" s="88"/>
      <c r="P165" s="217">
        <f>O165*H165</f>
        <v>0</v>
      </c>
      <c r="Q165" s="217">
        <v>0.0016000000000000001</v>
      </c>
      <c r="R165" s="217">
        <f>Q165*H165</f>
        <v>0.014400000000000001</v>
      </c>
      <c r="S165" s="217">
        <v>0</v>
      </c>
      <c r="T165" s="21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9" t="s">
        <v>149</v>
      </c>
      <c r="AT165" s="219" t="s">
        <v>160</v>
      </c>
      <c r="AU165" s="219" t="s">
        <v>82</v>
      </c>
      <c r="AY165" s="14" t="s">
        <v>116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80</v>
      </c>
      <c r="BK165" s="220">
        <f>ROUND(I165*H165,2)</f>
        <v>0</v>
      </c>
      <c r="BL165" s="14" t="s">
        <v>153</v>
      </c>
      <c r="BM165" s="219" t="s">
        <v>277</v>
      </c>
    </row>
    <row r="166" s="2" customFormat="1" ht="24.15" customHeight="1">
      <c r="A166" s="35"/>
      <c r="B166" s="36"/>
      <c r="C166" s="208" t="s">
        <v>278</v>
      </c>
      <c r="D166" s="208" t="s">
        <v>120</v>
      </c>
      <c r="E166" s="209" t="s">
        <v>279</v>
      </c>
      <c r="F166" s="210" t="s">
        <v>280</v>
      </c>
      <c r="G166" s="211" t="s">
        <v>123</v>
      </c>
      <c r="H166" s="212">
        <v>23</v>
      </c>
      <c r="I166" s="213"/>
      <c r="J166" s="214">
        <f>ROUND(I166*H166,2)</f>
        <v>0</v>
      </c>
      <c r="K166" s="210" t="s">
        <v>124</v>
      </c>
      <c r="L166" s="41"/>
      <c r="M166" s="215" t="s">
        <v>1</v>
      </c>
      <c r="N166" s="216" t="s">
        <v>40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9" t="s">
        <v>153</v>
      </c>
      <c r="AT166" s="219" t="s">
        <v>120</v>
      </c>
      <c r="AU166" s="219" t="s">
        <v>82</v>
      </c>
      <c r="AY166" s="14" t="s">
        <v>116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80</v>
      </c>
      <c r="BK166" s="220">
        <f>ROUND(I166*H166,2)</f>
        <v>0</v>
      </c>
      <c r="BL166" s="14" t="s">
        <v>153</v>
      </c>
      <c r="BM166" s="219" t="s">
        <v>281</v>
      </c>
    </row>
    <row r="167" s="2" customFormat="1" ht="24.15" customHeight="1">
      <c r="A167" s="35"/>
      <c r="B167" s="36"/>
      <c r="C167" s="221" t="s">
        <v>153</v>
      </c>
      <c r="D167" s="221" t="s">
        <v>160</v>
      </c>
      <c r="E167" s="222" t="s">
        <v>282</v>
      </c>
      <c r="F167" s="223" t="s">
        <v>283</v>
      </c>
      <c r="G167" s="224" t="s">
        <v>123</v>
      </c>
      <c r="H167" s="225">
        <v>16</v>
      </c>
      <c r="I167" s="226"/>
      <c r="J167" s="227">
        <f>ROUND(I167*H167,2)</f>
        <v>0</v>
      </c>
      <c r="K167" s="223" t="s">
        <v>1</v>
      </c>
      <c r="L167" s="228"/>
      <c r="M167" s="229" t="s">
        <v>1</v>
      </c>
      <c r="N167" s="230" t="s">
        <v>40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9" t="s">
        <v>149</v>
      </c>
      <c r="AT167" s="219" t="s">
        <v>160</v>
      </c>
      <c r="AU167" s="219" t="s">
        <v>82</v>
      </c>
      <c r="AY167" s="14" t="s">
        <v>116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80</v>
      </c>
      <c r="BK167" s="220">
        <f>ROUND(I167*H167,2)</f>
        <v>0</v>
      </c>
      <c r="BL167" s="14" t="s">
        <v>153</v>
      </c>
      <c r="BM167" s="219" t="s">
        <v>284</v>
      </c>
    </row>
    <row r="168" s="2" customFormat="1" ht="24.15" customHeight="1">
      <c r="A168" s="35"/>
      <c r="B168" s="36"/>
      <c r="C168" s="221" t="s">
        <v>8</v>
      </c>
      <c r="D168" s="221" t="s">
        <v>160</v>
      </c>
      <c r="E168" s="222" t="s">
        <v>285</v>
      </c>
      <c r="F168" s="223" t="s">
        <v>286</v>
      </c>
      <c r="G168" s="224" t="s">
        <v>123</v>
      </c>
      <c r="H168" s="225">
        <v>4</v>
      </c>
      <c r="I168" s="226"/>
      <c r="J168" s="227">
        <f>ROUND(I168*H168,2)</f>
        <v>0</v>
      </c>
      <c r="K168" s="223" t="s">
        <v>1</v>
      </c>
      <c r="L168" s="228"/>
      <c r="M168" s="229" t="s">
        <v>1</v>
      </c>
      <c r="N168" s="230" t="s">
        <v>40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9" t="s">
        <v>149</v>
      </c>
      <c r="AT168" s="219" t="s">
        <v>160</v>
      </c>
      <c r="AU168" s="219" t="s">
        <v>82</v>
      </c>
      <c r="AY168" s="14" t="s">
        <v>116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80</v>
      </c>
      <c r="BK168" s="220">
        <f>ROUND(I168*H168,2)</f>
        <v>0</v>
      </c>
      <c r="BL168" s="14" t="s">
        <v>153</v>
      </c>
      <c r="BM168" s="219" t="s">
        <v>287</v>
      </c>
    </row>
    <row r="169" s="2" customFormat="1" ht="24.15" customHeight="1">
      <c r="A169" s="35"/>
      <c r="B169" s="36"/>
      <c r="C169" s="221" t="s">
        <v>288</v>
      </c>
      <c r="D169" s="221" t="s">
        <v>160</v>
      </c>
      <c r="E169" s="222" t="s">
        <v>289</v>
      </c>
      <c r="F169" s="223" t="s">
        <v>290</v>
      </c>
      <c r="G169" s="224" t="s">
        <v>123</v>
      </c>
      <c r="H169" s="225">
        <v>3</v>
      </c>
      <c r="I169" s="226"/>
      <c r="J169" s="227">
        <f>ROUND(I169*H169,2)</f>
        <v>0</v>
      </c>
      <c r="K169" s="223" t="s">
        <v>1</v>
      </c>
      <c r="L169" s="228"/>
      <c r="M169" s="229" t="s">
        <v>1</v>
      </c>
      <c r="N169" s="230" t="s">
        <v>40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9" t="s">
        <v>149</v>
      </c>
      <c r="AT169" s="219" t="s">
        <v>160</v>
      </c>
      <c r="AU169" s="219" t="s">
        <v>82</v>
      </c>
      <c r="AY169" s="14" t="s">
        <v>116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4" t="s">
        <v>80</v>
      </c>
      <c r="BK169" s="220">
        <f>ROUND(I169*H169,2)</f>
        <v>0</v>
      </c>
      <c r="BL169" s="14" t="s">
        <v>153</v>
      </c>
      <c r="BM169" s="219" t="s">
        <v>291</v>
      </c>
    </row>
    <row r="170" s="12" customFormat="1" ht="25.92" customHeight="1">
      <c r="A170" s="12"/>
      <c r="B170" s="192"/>
      <c r="C170" s="193"/>
      <c r="D170" s="194" t="s">
        <v>74</v>
      </c>
      <c r="E170" s="195" t="s">
        <v>160</v>
      </c>
      <c r="F170" s="195" t="s">
        <v>292</v>
      </c>
      <c r="G170" s="193"/>
      <c r="H170" s="193"/>
      <c r="I170" s="196"/>
      <c r="J170" s="197">
        <f>BK170</f>
        <v>0</v>
      </c>
      <c r="K170" s="193"/>
      <c r="L170" s="198"/>
      <c r="M170" s="199"/>
      <c r="N170" s="200"/>
      <c r="O170" s="200"/>
      <c r="P170" s="201">
        <f>P171+P180</f>
        <v>0</v>
      </c>
      <c r="Q170" s="200"/>
      <c r="R170" s="201">
        <f>R171+R180</f>
        <v>0.0067000000000000002</v>
      </c>
      <c r="S170" s="200"/>
      <c r="T170" s="202">
        <f>T171+T180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3" t="s">
        <v>266</v>
      </c>
      <c r="AT170" s="204" t="s">
        <v>74</v>
      </c>
      <c r="AU170" s="204" t="s">
        <v>75</v>
      </c>
      <c r="AY170" s="203" t="s">
        <v>116</v>
      </c>
      <c r="BK170" s="205">
        <f>BK171+BK180</f>
        <v>0</v>
      </c>
    </row>
    <row r="171" s="12" customFormat="1" ht="22.8" customHeight="1">
      <c r="A171" s="12"/>
      <c r="B171" s="192"/>
      <c r="C171" s="193"/>
      <c r="D171" s="194" t="s">
        <v>74</v>
      </c>
      <c r="E171" s="206" t="s">
        <v>293</v>
      </c>
      <c r="F171" s="206" t="s">
        <v>294</v>
      </c>
      <c r="G171" s="193"/>
      <c r="H171" s="193"/>
      <c r="I171" s="196"/>
      <c r="J171" s="207">
        <f>BK171</f>
        <v>0</v>
      </c>
      <c r="K171" s="193"/>
      <c r="L171" s="198"/>
      <c r="M171" s="199"/>
      <c r="N171" s="200"/>
      <c r="O171" s="200"/>
      <c r="P171" s="201">
        <f>SUM(P172:P179)</f>
        <v>0</v>
      </c>
      <c r="Q171" s="200"/>
      <c r="R171" s="201">
        <f>SUM(R172:R179)</f>
        <v>0.0067000000000000002</v>
      </c>
      <c r="S171" s="200"/>
      <c r="T171" s="202">
        <f>SUM(T172:T179)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3" t="s">
        <v>266</v>
      </c>
      <c r="AT171" s="204" t="s">
        <v>74</v>
      </c>
      <c r="AU171" s="204" t="s">
        <v>80</v>
      </c>
      <c r="AY171" s="203" t="s">
        <v>116</v>
      </c>
      <c r="BK171" s="205">
        <f>SUM(BK172:BK179)</f>
        <v>0</v>
      </c>
    </row>
    <row r="172" s="2" customFormat="1" ht="16.5" customHeight="1">
      <c r="A172" s="35"/>
      <c r="B172" s="36"/>
      <c r="C172" s="208" t="s">
        <v>295</v>
      </c>
      <c r="D172" s="208" t="s">
        <v>120</v>
      </c>
      <c r="E172" s="209" t="s">
        <v>296</v>
      </c>
      <c r="F172" s="210" t="s">
        <v>297</v>
      </c>
      <c r="G172" s="211" t="s">
        <v>179</v>
      </c>
      <c r="H172" s="212">
        <v>4</v>
      </c>
      <c r="I172" s="213"/>
      <c r="J172" s="214">
        <f>ROUND(I172*H172,2)</f>
        <v>0</v>
      </c>
      <c r="K172" s="210" t="s">
        <v>1</v>
      </c>
      <c r="L172" s="41"/>
      <c r="M172" s="215" t="s">
        <v>1</v>
      </c>
      <c r="N172" s="216" t="s">
        <v>40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9" t="s">
        <v>298</v>
      </c>
      <c r="AT172" s="219" t="s">
        <v>120</v>
      </c>
      <c r="AU172" s="219" t="s">
        <v>82</v>
      </c>
      <c r="AY172" s="14" t="s">
        <v>116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80</v>
      </c>
      <c r="BK172" s="220">
        <f>ROUND(I172*H172,2)</f>
        <v>0</v>
      </c>
      <c r="BL172" s="14" t="s">
        <v>298</v>
      </c>
      <c r="BM172" s="219" t="s">
        <v>299</v>
      </c>
    </row>
    <row r="173" s="2" customFormat="1" ht="24.15" customHeight="1">
      <c r="A173" s="35"/>
      <c r="B173" s="36"/>
      <c r="C173" s="208" t="s">
        <v>300</v>
      </c>
      <c r="D173" s="208" t="s">
        <v>120</v>
      </c>
      <c r="E173" s="209" t="s">
        <v>301</v>
      </c>
      <c r="F173" s="210" t="s">
        <v>302</v>
      </c>
      <c r="G173" s="211" t="s">
        <v>123</v>
      </c>
      <c r="H173" s="212">
        <v>10</v>
      </c>
      <c r="I173" s="213"/>
      <c r="J173" s="214">
        <f>ROUND(I173*H173,2)</f>
        <v>0</v>
      </c>
      <c r="K173" s="210" t="s">
        <v>124</v>
      </c>
      <c r="L173" s="41"/>
      <c r="M173" s="215" t="s">
        <v>1</v>
      </c>
      <c r="N173" s="216" t="s">
        <v>40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9" t="s">
        <v>298</v>
      </c>
      <c r="AT173" s="219" t="s">
        <v>120</v>
      </c>
      <c r="AU173" s="219" t="s">
        <v>82</v>
      </c>
      <c r="AY173" s="14" t="s">
        <v>116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80</v>
      </c>
      <c r="BK173" s="220">
        <f>ROUND(I173*H173,2)</f>
        <v>0</v>
      </c>
      <c r="BL173" s="14" t="s">
        <v>298</v>
      </c>
      <c r="BM173" s="219" t="s">
        <v>303</v>
      </c>
    </row>
    <row r="174" s="2" customFormat="1" ht="24.15" customHeight="1">
      <c r="A174" s="35"/>
      <c r="B174" s="36"/>
      <c r="C174" s="208" t="s">
        <v>304</v>
      </c>
      <c r="D174" s="208" t="s">
        <v>120</v>
      </c>
      <c r="E174" s="209" t="s">
        <v>305</v>
      </c>
      <c r="F174" s="210" t="s">
        <v>306</v>
      </c>
      <c r="G174" s="211" t="s">
        <v>123</v>
      </c>
      <c r="H174" s="212">
        <v>10</v>
      </c>
      <c r="I174" s="213"/>
      <c r="J174" s="214">
        <f>ROUND(I174*H174,2)</f>
        <v>0</v>
      </c>
      <c r="K174" s="210" t="s">
        <v>124</v>
      </c>
      <c r="L174" s="41"/>
      <c r="M174" s="215" t="s">
        <v>1</v>
      </c>
      <c r="N174" s="216" t="s">
        <v>40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9" t="s">
        <v>298</v>
      </c>
      <c r="AT174" s="219" t="s">
        <v>120</v>
      </c>
      <c r="AU174" s="219" t="s">
        <v>82</v>
      </c>
      <c r="AY174" s="14" t="s">
        <v>116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80</v>
      </c>
      <c r="BK174" s="220">
        <f>ROUND(I174*H174,2)</f>
        <v>0</v>
      </c>
      <c r="BL174" s="14" t="s">
        <v>298</v>
      </c>
      <c r="BM174" s="219" t="s">
        <v>307</v>
      </c>
    </row>
    <row r="175" s="2" customFormat="1" ht="24.15" customHeight="1">
      <c r="A175" s="35"/>
      <c r="B175" s="36"/>
      <c r="C175" s="208" t="s">
        <v>308</v>
      </c>
      <c r="D175" s="208" t="s">
        <v>120</v>
      </c>
      <c r="E175" s="209" t="s">
        <v>309</v>
      </c>
      <c r="F175" s="210" t="s">
        <v>310</v>
      </c>
      <c r="G175" s="211" t="s">
        <v>158</v>
      </c>
      <c r="H175" s="212">
        <v>45</v>
      </c>
      <c r="I175" s="213"/>
      <c r="J175" s="214">
        <f>ROUND(I175*H175,2)</f>
        <v>0</v>
      </c>
      <c r="K175" s="210" t="s">
        <v>124</v>
      </c>
      <c r="L175" s="41"/>
      <c r="M175" s="215" t="s">
        <v>1</v>
      </c>
      <c r="N175" s="216" t="s">
        <v>40</v>
      </c>
      <c r="O175" s="88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9" t="s">
        <v>298</v>
      </c>
      <c r="AT175" s="219" t="s">
        <v>120</v>
      </c>
      <c r="AU175" s="219" t="s">
        <v>82</v>
      </c>
      <c r="AY175" s="14" t="s">
        <v>116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80</v>
      </c>
      <c r="BK175" s="220">
        <f>ROUND(I175*H175,2)</f>
        <v>0</v>
      </c>
      <c r="BL175" s="14" t="s">
        <v>298</v>
      </c>
      <c r="BM175" s="219" t="s">
        <v>311</v>
      </c>
    </row>
    <row r="176" s="2" customFormat="1" ht="16.5" customHeight="1">
      <c r="A176" s="35"/>
      <c r="B176" s="36"/>
      <c r="C176" s="221" t="s">
        <v>312</v>
      </c>
      <c r="D176" s="221" t="s">
        <v>160</v>
      </c>
      <c r="E176" s="222" t="s">
        <v>313</v>
      </c>
      <c r="F176" s="223" t="s">
        <v>314</v>
      </c>
      <c r="G176" s="224" t="s">
        <v>315</v>
      </c>
      <c r="H176" s="225">
        <v>6.7000000000000002</v>
      </c>
      <c r="I176" s="226"/>
      <c r="J176" s="227">
        <f>ROUND(I176*H176,2)</f>
        <v>0</v>
      </c>
      <c r="K176" s="223" t="s">
        <v>1</v>
      </c>
      <c r="L176" s="228"/>
      <c r="M176" s="229" t="s">
        <v>1</v>
      </c>
      <c r="N176" s="230" t="s">
        <v>40</v>
      </c>
      <c r="O176" s="88"/>
      <c r="P176" s="217">
        <f>O176*H176</f>
        <v>0</v>
      </c>
      <c r="Q176" s="217">
        <v>0.001</v>
      </c>
      <c r="R176" s="217">
        <f>Q176*H176</f>
        <v>0.0067000000000000002</v>
      </c>
      <c r="S176" s="217">
        <v>0</v>
      </c>
      <c r="T176" s="21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9" t="s">
        <v>316</v>
      </c>
      <c r="AT176" s="219" t="s">
        <v>160</v>
      </c>
      <c r="AU176" s="219" t="s">
        <v>82</v>
      </c>
      <c r="AY176" s="14" t="s">
        <v>116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80</v>
      </c>
      <c r="BK176" s="220">
        <f>ROUND(I176*H176,2)</f>
        <v>0</v>
      </c>
      <c r="BL176" s="14" t="s">
        <v>298</v>
      </c>
      <c r="BM176" s="219" t="s">
        <v>317</v>
      </c>
    </row>
    <row r="177" s="2" customFormat="1" ht="16.5" customHeight="1">
      <c r="A177" s="35"/>
      <c r="B177" s="36"/>
      <c r="C177" s="221" t="s">
        <v>318</v>
      </c>
      <c r="D177" s="221" t="s">
        <v>160</v>
      </c>
      <c r="E177" s="222" t="s">
        <v>319</v>
      </c>
      <c r="F177" s="223" t="s">
        <v>320</v>
      </c>
      <c r="G177" s="224" t="s">
        <v>123</v>
      </c>
      <c r="H177" s="225">
        <v>40</v>
      </c>
      <c r="I177" s="226"/>
      <c r="J177" s="227">
        <f>ROUND(I177*H177,2)</f>
        <v>0</v>
      </c>
      <c r="K177" s="223" t="s">
        <v>1</v>
      </c>
      <c r="L177" s="228"/>
      <c r="M177" s="229" t="s">
        <v>1</v>
      </c>
      <c r="N177" s="230" t="s">
        <v>40</v>
      </c>
      <c r="O177" s="88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9" t="s">
        <v>316</v>
      </c>
      <c r="AT177" s="219" t="s">
        <v>160</v>
      </c>
      <c r="AU177" s="219" t="s">
        <v>82</v>
      </c>
      <c r="AY177" s="14" t="s">
        <v>116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80</v>
      </c>
      <c r="BK177" s="220">
        <f>ROUND(I177*H177,2)</f>
        <v>0</v>
      </c>
      <c r="BL177" s="14" t="s">
        <v>298</v>
      </c>
      <c r="BM177" s="219" t="s">
        <v>321</v>
      </c>
    </row>
    <row r="178" s="2" customFormat="1" ht="24.15" customHeight="1">
      <c r="A178" s="35"/>
      <c r="B178" s="36"/>
      <c r="C178" s="208" t="s">
        <v>322</v>
      </c>
      <c r="D178" s="208" t="s">
        <v>120</v>
      </c>
      <c r="E178" s="209" t="s">
        <v>323</v>
      </c>
      <c r="F178" s="210" t="s">
        <v>324</v>
      </c>
      <c r="G178" s="211" t="s">
        <v>158</v>
      </c>
      <c r="H178" s="212">
        <v>4</v>
      </c>
      <c r="I178" s="213"/>
      <c r="J178" s="214">
        <f>ROUND(I178*H178,2)</f>
        <v>0</v>
      </c>
      <c r="K178" s="210" t="s">
        <v>1</v>
      </c>
      <c r="L178" s="41"/>
      <c r="M178" s="215" t="s">
        <v>1</v>
      </c>
      <c r="N178" s="216" t="s">
        <v>40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9" t="s">
        <v>298</v>
      </c>
      <c r="AT178" s="219" t="s">
        <v>120</v>
      </c>
      <c r="AU178" s="219" t="s">
        <v>82</v>
      </c>
      <c r="AY178" s="14" t="s">
        <v>116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80</v>
      </c>
      <c r="BK178" s="220">
        <f>ROUND(I178*H178,2)</f>
        <v>0</v>
      </c>
      <c r="BL178" s="14" t="s">
        <v>298</v>
      </c>
      <c r="BM178" s="219" t="s">
        <v>325</v>
      </c>
    </row>
    <row r="179" s="2" customFormat="1" ht="37.8" customHeight="1">
      <c r="A179" s="35"/>
      <c r="B179" s="36"/>
      <c r="C179" s="208" t="s">
        <v>326</v>
      </c>
      <c r="D179" s="208" t="s">
        <v>120</v>
      </c>
      <c r="E179" s="209" t="s">
        <v>327</v>
      </c>
      <c r="F179" s="210" t="s">
        <v>328</v>
      </c>
      <c r="G179" s="211" t="s">
        <v>123</v>
      </c>
      <c r="H179" s="212">
        <v>1</v>
      </c>
      <c r="I179" s="213"/>
      <c r="J179" s="214">
        <f>ROUND(I179*H179,2)</f>
        <v>0</v>
      </c>
      <c r="K179" s="210" t="s">
        <v>124</v>
      </c>
      <c r="L179" s="41"/>
      <c r="M179" s="215" t="s">
        <v>1</v>
      </c>
      <c r="N179" s="216" t="s">
        <v>40</v>
      </c>
      <c r="O179" s="88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9" t="s">
        <v>298</v>
      </c>
      <c r="AT179" s="219" t="s">
        <v>120</v>
      </c>
      <c r="AU179" s="219" t="s">
        <v>82</v>
      </c>
      <c r="AY179" s="14" t="s">
        <v>116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80</v>
      </c>
      <c r="BK179" s="220">
        <f>ROUND(I179*H179,2)</f>
        <v>0</v>
      </c>
      <c r="BL179" s="14" t="s">
        <v>298</v>
      </c>
      <c r="BM179" s="219" t="s">
        <v>329</v>
      </c>
    </row>
    <row r="180" s="12" customFormat="1" ht="22.8" customHeight="1">
      <c r="A180" s="12"/>
      <c r="B180" s="192"/>
      <c r="C180" s="193"/>
      <c r="D180" s="194" t="s">
        <v>74</v>
      </c>
      <c r="E180" s="206" t="s">
        <v>330</v>
      </c>
      <c r="F180" s="206" t="s">
        <v>331</v>
      </c>
      <c r="G180" s="193"/>
      <c r="H180" s="193"/>
      <c r="I180" s="196"/>
      <c r="J180" s="207">
        <f>BK180</f>
        <v>0</v>
      </c>
      <c r="K180" s="193"/>
      <c r="L180" s="198"/>
      <c r="M180" s="199"/>
      <c r="N180" s="200"/>
      <c r="O180" s="200"/>
      <c r="P180" s="201">
        <f>SUM(P181:P182)</f>
        <v>0</v>
      </c>
      <c r="Q180" s="200"/>
      <c r="R180" s="201">
        <f>SUM(R181:R182)</f>
        <v>0</v>
      </c>
      <c r="S180" s="200"/>
      <c r="T180" s="202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3" t="s">
        <v>266</v>
      </c>
      <c r="AT180" s="204" t="s">
        <v>74</v>
      </c>
      <c r="AU180" s="204" t="s">
        <v>80</v>
      </c>
      <c r="AY180" s="203" t="s">
        <v>116</v>
      </c>
      <c r="BK180" s="205">
        <f>SUM(BK181:BK182)</f>
        <v>0</v>
      </c>
    </row>
    <row r="181" s="2" customFormat="1" ht="24.15" customHeight="1">
      <c r="A181" s="35"/>
      <c r="B181" s="36"/>
      <c r="C181" s="208" t="s">
        <v>332</v>
      </c>
      <c r="D181" s="208" t="s">
        <v>120</v>
      </c>
      <c r="E181" s="209" t="s">
        <v>333</v>
      </c>
      <c r="F181" s="210" t="s">
        <v>334</v>
      </c>
      <c r="G181" s="211" t="s">
        <v>158</v>
      </c>
      <c r="H181" s="212">
        <v>12</v>
      </c>
      <c r="I181" s="213"/>
      <c r="J181" s="214">
        <f>ROUND(I181*H181,2)</f>
        <v>0</v>
      </c>
      <c r="K181" s="210" t="s">
        <v>124</v>
      </c>
      <c r="L181" s="41"/>
      <c r="M181" s="215" t="s">
        <v>1</v>
      </c>
      <c r="N181" s="216" t="s">
        <v>40</v>
      </c>
      <c r="O181" s="88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9" t="s">
        <v>298</v>
      </c>
      <c r="AT181" s="219" t="s">
        <v>120</v>
      </c>
      <c r="AU181" s="219" t="s">
        <v>82</v>
      </c>
      <c r="AY181" s="14" t="s">
        <v>116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80</v>
      </c>
      <c r="BK181" s="220">
        <f>ROUND(I181*H181,2)</f>
        <v>0</v>
      </c>
      <c r="BL181" s="14" t="s">
        <v>298</v>
      </c>
      <c r="BM181" s="219" t="s">
        <v>335</v>
      </c>
    </row>
    <row r="182" s="2" customFormat="1" ht="16.5" customHeight="1">
      <c r="A182" s="35"/>
      <c r="B182" s="36"/>
      <c r="C182" s="221" t="s">
        <v>336</v>
      </c>
      <c r="D182" s="221" t="s">
        <v>160</v>
      </c>
      <c r="E182" s="222" t="s">
        <v>337</v>
      </c>
      <c r="F182" s="223" t="s">
        <v>338</v>
      </c>
      <c r="G182" s="224" t="s">
        <v>158</v>
      </c>
      <c r="H182" s="225">
        <v>12</v>
      </c>
      <c r="I182" s="226"/>
      <c r="J182" s="227">
        <f>ROUND(I182*H182,2)</f>
        <v>0</v>
      </c>
      <c r="K182" s="223" t="s">
        <v>1</v>
      </c>
      <c r="L182" s="228"/>
      <c r="M182" s="229" t="s">
        <v>1</v>
      </c>
      <c r="N182" s="230" t="s">
        <v>40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9" t="s">
        <v>316</v>
      </c>
      <c r="AT182" s="219" t="s">
        <v>160</v>
      </c>
      <c r="AU182" s="219" t="s">
        <v>82</v>
      </c>
      <c r="AY182" s="14" t="s">
        <v>116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4" t="s">
        <v>80</v>
      </c>
      <c r="BK182" s="220">
        <f>ROUND(I182*H182,2)</f>
        <v>0</v>
      </c>
      <c r="BL182" s="14" t="s">
        <v>298</v>
      </c>
      <c r="BM182" s="219" t="s">
        <v>339</v>
      </c>
    </row>
    <row r="183" s="12" customFormat="1" ht="25.92" customHeight="1">
      <c r="A183" s="12"/>
      <c r="B183" s="192"/>
      <c r="C183" s="193"/>
      <c r="D183" s="194" t="s">
        <v>74</v>
      </c>
      <c r="E183" s="195" t="s">
        <v>340</v>
      </c>
      <c r="F183" s="195" t="s">
        <v>341</v>
      </c>
      <c r="G183" s="193"/>
      <c r="H183" s="193"/>
      <c r="I183" s="196"/>
      <c r="J183" s="197">
        <f>BK183</f>
        <v>0</v>
      </c>
      <c r="K183" s="193"/>
      <c r="L183" s="198"/>
      <c r="M183" s="199"/>
      <c r="N183" s="200"/>
      <c r="O183" s="200"/>
      <c r="P183" s="201">
        <f>SUM(P184:P186)</f>
        <v>0</v>
      </c>
      <c r="Q183" s="200"/>
      <c r="R183" s="201">
        <f>SUM(R184:R186)</f>
        <v>0</v>
      </c>
      <c r="S183" s="200"/>
      <c r="T183" s="202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125</v>
      </c>
      <c r="AT183" s="204" t="s">
        <v>74</v>
      </c>
      <c r="AU183" s="204" t="s">
        <v>75</v>
      </c>
      <c r="AY183" s="203" t="s">
        <v>116</v>
      </c>
      <c r="BK183" s="205">
        <f>SUM(BK184:BK186)</f>
        <v>0</v>
      </c>
    </row>
    <row r="184" s="2" customFormat="1" ht="16.5" customHeight="1">
      <c r="A184" s="35"/>
      <c r="B184" s="36"/>
      <c r="C184" s="208" t="s">
        <v>342</v>
      </c>
      <c r="D184" s="208" t="s">
        <v>120</v>
      </c>
      <c r="E184" s="209" t="s">
        <v>343</v>
      </c>
      <c r="F184" s="210" t="s">
        <v>344</v>
      </c>
      <c r="G184" s="211" t="s">
        <v>345</v>
      </c>
      <c r="H184" s="212">
        <v>24</v>
      </c>
      <c r="I184" s="213"/>
      <c r="J184" s="214">
        <f>ROUND(I184*H184,2)</f>
        <v>0</v>
      </c>
      <c r="K184" s="210" t="s">
        <v>138</v>
      </c>
      <c r="L184" s="41"/>
      <c r="M184" s="215" t="s">
        <v>1</v>
      </c>
      <c r="N184" s="216" t="s">
        <v>40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9" t="s">
        <v>346</v>
      </c>
      <c r="AT184" s="219" t="s">
        <v>120</v>
      </c>
      <c r="AU184" s="219" t="s">
        <v>80</v>
      </c>
      <c r="AY184" s="14" t="s">
        <v>116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80</v>
      </c>
      <c r="BK184" s="220">
        <f>ROUND(I184*H184,2)</f>
        <v>0</v>
      </c>
      <c r="BL184" s="14" t="s">
        <v>346</v>
      </c>
      <c r="BM184" s="219" t="s">
        <v>347</v>
      </c>
    </row>
    <row r="185" s="2" customFormat="1" ht="16.5" customHeight="1">
      <c r="A185" s="35"/>
      <c r="B185" s="36"/>
      <c r="C185" s="208" t="s">
        <v>348</v>
      </c>
      <c r="D185" s="208" t="s">
        <v>120</v>
      </c>
      <c r="E185" s="209" t="s">
        <v>349</v>
      </c>
      <c r="F185" s="210" t="s">
        <v>350</v>
      </c>
      <c r="G185" s="211" t="s">
        <v>345</v>
      </c>
      <c r="H185" s="212">
        <v>4</v>
      </c>
      <c r="I185" s="213"/>
      <c r="J185" s="214">
        <f>ROUND(I185*H185,2)</f>
        <v>0</v>
      </c>
      <c r="K185" s="210" t="s">
        <v>1</v>
      </c>
      <c r="L185" s="41"/>
      <c r="M185" s="215" t="s">
        <v>1</v>
      </c>
      <c r="N185" s="216" t="s">
        <v>40</v>
      </c>
      <c r="O185" s="88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9" t="s">
        <v>125</v>
      </c>
      <c r="AT185" s="219" t="s">
        <v>120</v>
      </c>
      <c r="AU185" s="219" t="s">
        <v>80</v>
      </c>
      <c r="AY185" s="14" t="s">
        <v>116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80</v>
      </c>
      <c r="BK185" s="220">
        <f>ROUND(I185*H185,2)</f>
        <v>0</v>
      </c>
      <c r="BL185" s="14" t="s">
        <v>125</v>
      </c>
      <c r="BM185" s="219" t="s">
        <v>351</v>
      </c>
    </row>
    <row r="186" s="2" customFormat="1" ht="16.5" customHeight="1">
      <c r="A186" s="35"/>
      <c r="B186" s="36"/>
      <c r="C186" s="208" t="s">
        <v>352</v>
      </c>
      <c r="D186" s="208" t="s">
        <v>120</v>
      </c>
      <c r="E186" s="209" t="s">
        <v>353</v>
      </c>
      <c r="F186" s="210" t="s">
        <v>354</v>
      </c>
      <c r="G186" s="211" t="s">
        <v>345</v>
      </c>
      <c r="H186" s="212">
        <v>40</v>
      </c>
      <c r="I186" s="213"/>
      <c r="J186" s="214">
        <f>ROUND(I186*H186,2)</f>
        <v>0</v>
      </c>
      <c r="K186" s="210" t="s">
        <v>1</v>
      </c>
      <c r="L186" s="41"/>
      <c r="M186" s="215" t="s">
        <v>1</v>
      </c>
      <c r="N186" s="216" t="s">
        <v>40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9" t="s">
        <v>125</v>
      </c>
      <c r="AT186" s="219" t="s">
        <v>120</v>
      </c>
      <c r="AU186" s="219" t="s">
        <v>80</v>
      </c>
      <c r="AY186" s="14" t="s">
        <v>116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80</v>
      </c>
      <c r="BK186" s="220">
        <f>ROUND(I186*H186,2)</f>
        <v>0</v>
      </c>
      <c r="BL186" s="14" t="s">
        <v>125</v>
      </c>
      <c r="BM186" s="219" t="s">
        <v>355</v>
      </c>
    </row>
    <row r="187" s="12" customFormat="1" ht="25.92" customHeight="1">
      <c r="A187" s="12"/>
      <c r="B187" s="192"/>
      <c r="C187" s="193"/>
      <c r="D187" s="194" t="s">
        <v>74</v>
      </c>
      <c r="E187" s="195" t="s">
        <v>356</v>
      </c>
      <c r="F187" s="195" t="s">
        <v>357</v>
      </c>
      <c r="G187" s="193"/>
      <c r="H187" s="193"/>
      <c r="I187" s="196"/>
      <c r="J187" s="197">
        <f>BK187</f>
        <v>0</v>
      </c>
      <c r="K187" s="193"/>
      <c r="L187" s="198"/>
      <c r="M187" s="199"/>
      <c r="N187" s="200"/>
      <c r="O187" s="200"/>
      <c r="P187" s="201">
        <f>P188+P189</f>
        <v>0</v>
      </c>
      <c r="Q187" s="200"/>
      <c r="R187" s="201">
        <f>R188+R189</f>
        <v>0</v>
      </c>
      <c r="S187" s="200"/>
      <c r="T187" s="202">
        <f>T188+T189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3" t="s">
        <v>193</v>
      </c>
      <c r="AT187" s="204" t="s">
        <v>74</v>
      </c>
      <c r="AU187" s="204" t="s">
        <v>75</v>
      </c>
      <c r="AY187" s="203" t="s">
        <v>116</v>
      </c>
      <c r="BK187" s="205">
        <f>BK188+BK189</f>
        <v>0</v>
      </c>
    </row>
    <row r="188" s="12" customFormat="1" ht="22.8" customHeight="1">
      <c r="A188" s="12"/>
      <c r="B188" s="192"/>
      <c r="C188" s="193"/>
      <c r="D188" s="194" t="s">
        <v>74</v>
      </c>
      <c r="E188" s="206" t="s">
        <v>358</v>
      </c>
      <c r="F188" s="206" t="s">
        <v>359</v>
      </c>
      <c r="G188" s="193"/>
      <c r="H188" s="193"/>
      <c r="I188" s="196"/>
      <c r="J188" s="207">
        <f>BK188</f>
        <v>0</v>
      </c>
      <c r="K188" s="193"/>
      <c r="L188" s="198"/>
      <c r="M188" s="199"/>
      <c r="N188" s="200"/>
      <c r="O188" s="200"/>
      <c r="P188" s="201">
        <v>0</v>
      </c>
      <c r="Q188" s="200"/>
      <c r="R188" s="201">
        <v>0</v>
      </c>
      <c r="S188" s="200"/>
      <c r="T188" s="202"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3" t="s">
        <v>193</v>
      </c>
      <c r="AT188" s="204" t="s">
        <v>74</v>
      </c>
      <c r="AU188" s="204" t="s">
        <v>80</v>
      </c>
      <c r="AY188" s="203" t="s">
        <v>116</v>
      </c>
      <c r="BK188" s="205">
        <v>0</v>
      </c>
    </row>
    <row r="189" s="12" customFormat="1" ht="22.8" customHeight="1">
      <c r="A189" s="12"/>
      <c r="B189" s="192"/>
      <c r="C189" s="193"/>
      <c r="D189" s="194" t="s">
        <v>74</v>
      </c>
      <c r="E189" s="206" t="s">
        <v>360</v>
      </c>
      <c r="F189" s="206" t="s">
        <v>361</v>
      </c>
      <c r="G189" s="193"/>
      <c r="H189" s="193"/>
      <c r="I189" s="196"/>
      <c r="J189" s="207">
        <f>BK189</f>
        <v>0</v>
      </c>
      <c r="K189" s="193"/>
      <c r="L189" s="198"/>
      <c r="M189" s="199"/>
      <c r="N189" s="200"/>
      <c r="O189" s="200"/>
      <c r="P189" s="201">
        <f>SUM(P190:P192)</f>
        <v>0</v>
      </c>
      <c r="Q189" s="200"/>
      <c r="R189" s="201">
        <f>SUM(R190:R192)</f>
        <v>0</v>
      </c>
      <c r="S189" s="200"/>
      <c r="T189" s="202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3" t="s">
        <v>193</v>
      </c>
      <c r="AT189" s="204" t="s">
        <v>74</v>
      </c>
      <c r="AU189" s="204" t="s">
        <v>80</v>
      </c>
      <c r="AY189" s="203" t="s">
        <v>116</v>
      </c>
      <c r="BK189" s="205">
        <f>SUM(BK190:BK192)</f>
        <v>0</v>
      </c>
    </row>
    <row r="190" s="2" customFormat="1" ht="16.5" customHeight="1">
      <c r="A190" s="35"/>
      <c r="B190" s="36"/>
      <c r="C190" s="208" t="s">
        <v>362</v>
      </c>
      <c r="D190" s="208" t="s">
        <v>120</v>
      </c>
      <c r="E190" s="209" t="s">
        <v>363</v>
      </c>
      <c r="F190" s="210" t="s">
        <v>364</v>
      </c>
      <c r="G190" s="211" t="s">
        <v>179</v>
      </c>
      <c r="H190" s="212">
        <v>1</v>
      </c>
      <c r="I190" s="213"/>
      <c r="J190" s="214">
        <f>ROUND(I190*H190,2)</f>
        <v>0</v>
      </c>
      <c r="K190" s="210" t="s">
        <v>138</v>
      </c>
      <c r="L190" s="41"/>
      <c r="M190" s="215" t="s">
        <v>1</v>
      </c>
      <c r="N190" s="216" t="s">
        <v>40</v>
      </c>
      <c r="O190" s="88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9" t="s">
        <v>365</v>
      </c>
      <c r="AT190" s="219" t="s">
        <v>120</v>
      </c>
      <c r="AU190" s="219" t="s">
        <v>82</v>
      </c>
      <c r="AY190" s="14" t="s">
        <v>116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4" t="s">
        <v>80</v>
      </c>
      <c r="BK190" s="220">
        <f>ROUND(I190*H190,2)</f>
        <v>0</v>
      </c>
      <c r="BL190" s="14" t="s">
        <v>365</v>
      </c>
      <c r="BM190" s="219" t="s">
        <v>366</v>
      </c>
    </row>
    <row r="191" s="2" customFormat="1" ht="16.5" customHeight="1">
      <c r="A191" s="35"/>
      <c r="B191" s="36"/>
      <c r="C191" s="208" t="s">
        <v>367</v>
      </c>
      <c r="D191" s="208" t="s">
        <v>120</v>
      </c>
      <c r="E191" s="209" t="s">
        <v>368</v>
      </c>
      <c r="F191" s="210" t="s">
        <v>369</v>
      </c>
      <c r="G191" s="211" t="s">
        <v>179</v>
      </c>
      <c r="H191" s="212">
        <v>1</v>
      </c>
      <c r="I191" s="213"/>
      <c r="J191" s="214">
        <f>ROUND(I191*H191,2)</f>
        <v>0</v>
      </c>
      <c r="K191" s="210" t="s">
        <v>138</v>
      </c>
      <c r="L191" s="41"/>
      <c r="M191" s="215" t="s">
        <v>1</v>
      </c>
      <c r="N191" s="216" t="s">
        <v>40</v>
      </c>
      <c r="O191" s="88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9" t="s">
        <v>365</v>
      </c>
      <c r="AT191" s="219" t="s">
        <v>120</v>
      </c>
      <c r="AU191" s="219" t="s">
        <v>82</v>
      </c>
      <c r="AY191" s="14" t="s">
        <v>116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4" t="s">
        <v>80</v>
      </c>
      <c r="BK191" s="220">
        <f>ROUND(I191*H191,2)</f>
        <v>0</v>
      </c>
      <c r="BL191" s="14" t="s">
        <v>365</v>
      </c>
      <c r="BM191" s="219" t="s">
        <v>370</v>
      </c>
    </row>
    <row r="192" s="2" customFormat="1" ht="16.5" customHeight="1">
      <c r="A192" s="35"/>
      <c r="B192" s="36"/>
      <c r="C192" s="208" t="s">
        <v>371</v>
      </c>
      <c r="D192" s="208" t="s">
        <v>120</v>
      </c>
      <c r="E192" s="209" t="s">
        <v>372</v>
      </c>
      <c r="F192" s="210" t="s">
        <v>373</v>
      </c>
      <c r="G192" s="211" t="s">
        <v>345</v>
      </c>
      <c r="H192" s="212">
        <v>4</v>
      </c>
      <c r="I192" s="213"/>
      <c r="J192" s="214">
        <f>ROUND(I192*H192,2)</f>
        <v>0</v>
      </c>
      <c r="K192" s="210" t="s">
        <v>1</v>
      </c>
      <c r="L192" s="41"/>
      <c r="M192" s="231" t="s">
        <v>1</v>
      </c>
      <c r="N192" s="232" t="s">
        <v>40</v>
      </c>
      <c r="O192" s="233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9" t="s">
        <v>346</v>
      </c>
      <c r="AT192" s="219" t="s">
        <v>120</v>
      </c>
      <c r="AU192" s="219" t="s">
        <v>82</v>
      </c>
      <c r="AY192" s="14" t="s">
        <v>116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4" t="s">
        <v>80</v>
      </c>
      <c r="BK192" s="220">
        <f>ROUND(I192*H192,2)</f>
        <v>0</v>
      </c>
      <c r="BL192" s="14" t="s">
        <v>346</v>
      </c>
      <c r="BM192" s="219" t="s">
        <v>374</v>
      </c>
    </row>
    <row r="193" s="2" customFormat="1" ht="6.96" customHeight="1">
      <c r="A193" s="35"/>
      <c r="B193" s="63"/>
      <c r="C193" s="64"/>
      <c r="D193" s="64"/>
      <c r="E193" s="64"/>
      <c r="F193" s="64"/>
      <c r="G193" s="64"/>
      <c r="H193" s="64"/>
      <c r="I193" s="64"/>
      <c r="J193" s="64"/>
      <c r="K193" s="64"/>
      <c r="L193" s="41"/>
      <c r="M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</row>
  </sheetData>
  <sheetProtection sheet="1" autoFilter="0" formatColumns="0" formatRows="0" objects="1" scenarios="1" spinCount="100000" saltValue="yf5rkblogK5cdE1vu3f4QFYp2Qqs2s2ANuHZNZhDO3Nv7HXhz+KDwt6VYwv8t5AuM7apIdh21d1h7docR9JXOA==" hashValue="afQT3cPq9E0LnRkQRkLEITF9teh/2y4X5eqjzhkcQeF0/gpxEXnH28xOOKsRpqHh2JQv9G4dO4J7w0q2Xb7TkQ==" algorithmName="SHA-512" password="CC35"/>
  <autoFilter ref="C123:K192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Jiri Horak</dc:creator>
  <cp:lastModifiedBy>Jiri Horak</cp:lastModifiedBy>
  <dcterms:created xsi:type="dcterms:W3CDTF">2022-02-11T12:25:34Z</dcterms:created>
  <dcterms:modified xsi:type="dcterms:W3CDTF">2022-02-11T12:25:36Z</dcterms:modified>
</cp:coreProperties>
</file>